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cordero\Desktop\"/>
    </mc:Choice>
  </mc:AlternateContent>
  <bookViews>
    <workbookView xWindow="0" yWindow="0" windowWidth="8970" windowHeight="2790" tabRatio="739" firstSheet="7" activeTab="22"/>
  </bookViews>
  <sheets>
    <sheet name="VERSIONES" sheetId="28" r:id="rId1"/>
    <sheet name="FACTORES" sheetId="27" r:id="rId2"/>
    <sheet name="1998" sheetId="16" r:id="rId3"/>
    <sheet name="1999" sheetId="15" r:id="rId4"/>
    <sheet name="2000" sheetId="14" r:id="rId5"/>
    <sheet name="2001" sheetId="13" r:id="rId6"/>
    <sheet name="2002" sheetId="12" r:id="rId7"/>
    <sheet name="2003" sheetId="1" r:id="rId8"/>
    <sheet name="2004" sheetId="3" r:id="rId9"/>
    <sheet name="2005" sheetId="4" r:id="rId10"/>
    <sheet name="2006" sheetId="5" r:id="rId11"/>
    <sheet name="2007" sheetId="6" r:id="rId12"/>
    <sheet name="2008" sheetId="7" r:id="rId13"/>
    <sheet name="2009" sheetId="8" r:id="rId14"/>
    <sheet name="2010" sheetId="9" r:id="rId15"/>
    <sheet name="2011" sheetId="10" r:id="rId16"/>
    <sheet name="2012" sheetId="11" r:id="rId17"/>
    <sheet name="2013" sheetId="18" r:id="rId18"/>
    <sheet name="2014" sheetId="20" r:id="rId19"/>
    <sheet name="2015" sheetId="21" r:id="rId20"/>
    <sheet name="2016" sheetId="23" r:id="rId21"/>
    <sheet name="2017" sheetId="24" r:id="rId22"/>
    <sheet name="2018" sheetId="25" r:id="rId23"/>
    <sheet name="Hoja1" sheetId="17" state="hidden" r:id="rId24"/>
  </sheets>
  <calcPr calcId="152511"/>
</workbook>
</file>

<file path=xl/calcChain.xml><?xml version="1.0" encoding="utf-8"?>
<calcChain xmlns="http://schemas.openxmlformats.org/spreadsheetml/2006/main">
  <c r="E12" i="25" l="1"/>
  <c r="G26" i="27" l="1"/>
  <c r="G25" i="27"/>
  <c r="G24" i="27"/>
  <c r="G23" i="27"/>
  <c r="G22" i="27"/>
  <c r="G21" i="27"/>
  <c r="G20" i="27"/>
  <c r="G19" i="27"/>
  <c r="G18" i="27"/>
  <c r="G17" i="27"/>
  <c r="G15" i="27"/>
  <c r="G14" i="27"/>
  <c r="G13" i="27"/>
  <c r="G12" i="27"/>
  <c r="G11" i="27"/>
  <c r="G10" i="27"/>
  <c r="G9" i="27"/>
  <c r="G8" i="27"/>
  <c r="G7" i="27"/>
  <c r="G6" i="27"/>
  <c r="G5" i="27"/>
  <c r="G4" i="27"/>
  <c r="E56" i="25" l="1"/>
  <c r="C93" i="25"/>
  <c r="AB91" i="25"/>
  <c r="AA91" i="25"/>
  <c r="Z91" i="25"/>
  <c r="Y91" i="25"/>
  <c r="X91" i="25"/>
  <c r="W91" i="25"/>
  <c r="V91" i="25"/>
  <c r="U91" i="25"/>
  <c r="T91" i="25"/>
  <c r="S91" i="25"/>
  <c r="R91" i="25"/>
  <c r="Q91" i="25"/>
  <c r="P91" i="25"/>
  <c r="M91" i="25"/>
  <c r="L91" i="25"/>
  <c r="K91" i="25"/>
  <c r="I91" i="25"/>
  <c r="H91" i="25"/>
  <c r="G91" i="25"/>
  <c r="F91" i="25"/>
  <c r="E91" i="25"/>
  <c r="D91" i="25"/>
  <c r="C91" i="25"/>
  <c r="AB90" i="25"/>
  <c r="AA90" i="25"/>
  <c r="Z90" i="25"/>
  <c r="Y90" i="25"/>
  <c r="X90" i="25"/>
  <c r="W90" i="25"/>
  <c r="V90" i="25"/>
  <c r="U90" i="25"/>
  <c r="T90" i="25"/>
  <c r="S90" i="25"/>
  <c r="Q90" i="25"/>
  <c r="P90" i="25"/>
  <c r="O90" i="25"/>
  <c r="N90" i="25"/>
  <c r="L90" i="25"/>
  <c r="K90" i="25"/>
  <c r="I90" i="25"/>
  <c r="H90" i="25"/>
  <c r="G90" i="25"/>
  <c r="F90" i="25"/>
  <c r="E90" i="25"/>
  <c r="D90" i="25"/>
  <c r="C90" i="25"/>
  <c r="Z89" i="25"/>
  <c r="Y89" i="25"/>
  <c r="X89" i="25"/>
  <c r="W89" i="25"/>
  <c r="V89" i="25"/>
  <c r="U89" i="25"/>
  <c r="T89" i="25"/>
  <c r="S89" i="25"/>
  <c r="R89" i="25"/>
  <c r="Q89" i="25"/>
  <c r="P89" i="25"/>
  <c r="O89" i="25"/>
  <c r="N89" i="25"/>
  <c r="K89" i="25"/>
  <c r="J89" i="25"/>
  <c r="I89" i="25"/>
  <c r="H89" i="25"/>
  <c r="G89" i="25"/>
  <c r="F89" i="25"/>
  <c r="E89" i="25"/>
  <c r="D89" i="25"/>
  <c r="C89" i="25"/>
  <c r="Z88" i="25"/>
  <c r="Y88" i="25"/>
  <c r="X88" i="25"/>
  <c r="W88" i="25"/>
  <c r="V88" i="25"/>
  <c r="U88" i="25"/>
  <c r="T88" i="25"/>
  <c r="S88" i="25"/>
  <c r="R88" i="25"/>
  <c r="P88" i="25"/>
  <c r="N88" i="25"/>
  <c r="M88" i="25"/>
  <c r="K88" i="25"/>
  <c r="J88" i="25"/>
  <c r="I88" i="25"/>
  <c r="H88" i="25"/>
  <c r="G88" i="25"/>
  <c r="F88" i="25"/>
  <c r="E88" i="25"/>
  <c r="D88" i="25"/>
  <c r="C88" i="25"/>
  <c r="Z87" i="25"/>
  <c r="Y87" i="25"/>
  <c r="X87" i="25"/>
  <c r="V87" i="25"/>
  <c r="U87" i="25"/>
  <c r="T87" i="25"/>
  <c r="S87" i="25"/>
  <c r="Q87" i="25"/>
  <c r="P87" i="25"/>
  <c r="M87" i="25"/>
  <c r="K87" i="25"/>
  <c r="J87" i="25"/>
  <c r="I87" i="25"/>
  <c r="H87" i="25"/>
  <c r="G87" i="25"/>
  <c r="F87" i="25"/>
  <c r="E87" i="25"/>
  <c r="C87" i="25"/>
  <c r="AB86" i="25"/>
  <c r="AA86" i="25"/>
  <c r="L86" i="25"/>
  <c r="J85" i="25"/>
  <c r="AB84" i="25"/>
  <c r="AA84" i="25"/>
  <c r="Z84" i="25"/>
  <c r="Y84" i="25"/>
  <c r="X84" i="25"/>
  <c r="W84" i="25"/>
  <c r="V84" i="25"/>
  <c r="U84" i="25"/>
  <c r="T84" i="25"/>
  <c r="Q84" i="25"/>
  <c r="P84" i="25"/>
  <c r="O84" i="25"/>
  <c r="L84" i="25"/>
  <c r="K84" i="25"/>
  <c r="I84" i="25"/>
  <c r="H84" i="25"/>
  <c r="G84" i="25"/>
  <c r="F84" i="25"/>
  <c r="E84" i="25"/>
  <c r="C84" i="25"/>
  <c r="AB83" i="25"/>
  <c r="AA83" i="25"/>
  <c r="Z83" i="25"/>
  <c r="Y83" i="25"/>
  <c r="X83" i="25"/>
  <c r="W83" i="25"/>
  <c r="V83" i="25"/>
  <c r="U83" i="25"/>
  <c r="T83" i="25"/>
  <c r="S83" i="25"/>
  <c r="Q83" i="25"/>
  <c r="P83" i="25"/>
  <c r="L83" i="25"/>
  <c r="K83" i="25"/>
  <c r="I83" i="25"/>
  <c r="H83" i="25"/>
  <c r="G83" i="25"/>
  <c r="F83" i="25"/>
  <c r="E83" i="25"/>
  <c r="C83" i="25"/>
  <c r="AB82" i="25"/>
  <c r="AA82" i="25"/>
  <c r="Z82" i="25"/>
  <c r="Y82" i="25"/>
  <c r="X82" i="25"/>
  <c r="W82" i="25"/>
  <c r="V82" i="25"/>
  <c r="U82" i="25"/>
  <c r="Q82" i="25"/>
  <c r="P82" i="25"/>
  <c r="L82" i="25"/>
  <c r="K82" i="25"/>
  <c r="I82" i="25"/>
  <c r="H82" i="25"/>
  <c r="G82" i="25"/>
  <c r="F82" i="25"/>
  <c r="C82" i="25"/>
  <c r="AB81" i="25"/>
  <c r="AA81" i="25"/>
  <c r="Z81" i="25"/>
  <c r="Y81" i="25"/>
  <c r="X81" i="25"/>
  <c r="W81" i="25"/>
  <c r="V81" i="25"/>
  <c r="U81" i="25"/>
  <c r="T81" i="25"/>
  <c r="Q81" i="25"/>
  <c r="P81" i="25"/>
  <c r="O81" i="25"/>
  <c r="L81" i="25"/>
  <c r="K81" i="25"/>
  <c r="I81" i="25"/>
  <c r="H81" i="25"/>
  <c r="G81" i="25"/>
  <c r="F81" i="25"/>
  <c r="E81" i="25"/>
  <c r="C81" i="25"/>
  <c r="AB80" i="25"/>
  <c r="AA80" i="25"/>
  <c r="Z80" i="25"/>
  <c r="Y80" i="25"/>
  <c r="X80" i="25"/>
  <c r="W80" i="25"/>
  <c r="V80" i="25"/>
  <c r="U80" i="25"/>
  <c r="T80" i="25"/>
  <c r="R80" i="25"/>
  <c r="Q80" i="25"/>
  <c r="P80" i="25"/>
  <c r="O80" i="25"/>
  <c r="L80" i="25"/>
  <c r="K80" i="25"/>
  <c r="I80" i="25"/>
  <c r="H80" i="25"/>
  <c r="G80" i="25"/>
  <c r="F80" i="25"/>
  <c r="E80" i="25"/>
  <c r="D80" i="25"/>
  <c r="C80" i="25"/>
  <c r="AB79" i="25"/>
  <c r="AA79" i="25"/>
  <c r="Z79" i="25"/>
  <c r="Y79" i="25"/>
  <c r="X79" i="25"/>
  <c r="W79" i="25"/>
  <c r="V79" i="25"/>
  <c r="U79" i="25"/>
  <c r="T79" i="25"/>
  <c r="Q79" i="25"/>
  <c r="P79" i="25"/>
  <c r="O79" i="25"/>
  <c r="L79" i="25"/>
  <c r="K79" i="25"/>
  <c r="I79" i="25"/>
  <c r="H79" i="25"/>
  <c r="G79" i="25"/>
  <c r="F79" i="25"/>
  <c r="E79" i="25"/>
  <c r="C79" i="25"/>
  <c r="AB78" i="25"/>
  <c r="AA78" i="25"/>
  <c r="Z78" i="25"/>
  <c r="Y78" i="25"/>
  <c r="X78" i="25"/>
  <c r="W78" i="25"/>
  <c r="V78" i="25"/>
  <c r="U78" i="25"/>
  <c r="T78" i="25"/>
  <c r="Q78" i="25"/>
  <c r="P78" i="25"/>
  <c r="O78" i="25"/>
  <c r="L78" i="25"/>
  <c r="K78" i="25"/>
  <c r="I78" i="25"/>
  <c r="H78" i="25"/>
  <c r="G78" i="25"/>
  <c r="F78" i="25"/>
  <c r="E78" i="25"/>
  <c r="C78" i="25"/>
  <c r="AB77" i="25"/>
  <c r="AA77" i="25"/>
  <c r="Z77" i="25"/>
  <c r="Y77" i="25"/>
  <c r="X77" i="25"/>
  <c r="W77" i="25"/>
  <c r="V77" i="25"/>
  <c r="U77" i="25"/>
  <c r="T77" i="25"/>
  <c r="Q77" i="25"/>
  <c r="P77" i="25"/>
  <c r="L77" i="25"/>
  <c r="I77" i="25"/>
  <c r="H77" i="25"/>
  <c r="G77" i="25"/>
  <c r="F77" i="25"/>
  <c r="C77" i="25"/>
  <c r="AB76" i="25"/>
  <c r="AA76" i="25"/>
  <c r="Z76" i="25"/>
  <c r="Y76" i="25"/>
  <c r="X76" i="25"/>
  <c r="W76" i="25"/>
  <c r="V76" i="25"/>
  <c r="U76" i="25"/>
  <c r="T76" i="25"/>
  <c r="Q76" i="25"/>
  <c r="P76" i="25"/>
  <c r="O76" i="25"/>
  <c r="L76" i="25"/>
  <c r="K76" i="25"/>
  <c r="I76" i="25"/>
  <c r="G76" i="25"/>
  <c r="F76" i="25"/>
  <c r="E76" i="25"/>
  <c r="C76" i="25"/>
  <c r="J75" i="25"/>
  <c r="AB74" i="25"/>
  <c r="AA74" i="25"/>
  <c r="Z74" i="25"/>
  <c r="Y74" i="25"/>
  <c r="X74" i="25"/>
  <c r="W74" i="25"/>
  <c r="V74" i="25"/>
  <c r="U74" i="25"/>
  <c r="T74" i="25"/>
  <c r="S74" i="25"/>
  <c r="R74" i="25"/>
  <c r="Q74" i="25"/>
  <c r="P74" i="25"/>
  <c r="O74" i="25"/>
  <c r="L74" i="25"/>
  <c r="K74" i="25"/>
  <c r="I74" i="25"/>
  <c r="H74" i="25"/>
  <c r="G74" i="25"/>
  <c r="F74" i="25"/>
  <c r="E74" i="25"/>
  <c r="D74" i="25"/>
  <c r="C74" i="25"/>
  <c r="AB73" i="25"/>
  <c r="AA73" i="25"/>
  <c r="Z73" i="25"/>
  <c r="Y73" i="25"/>
  <c r="X73" i="25"/>
  <c r="W73" i="25"/>
  <c r="V73" i="25"/>
  <c r="U73" i="25"/>
  <c r="T73" i="25"/>
  <c r="S73" i="25"/>
  <c r="Q73" i="25"/>
  <c r="P73" i="25"/>
  <c r="O73" i="25"/>
  <c r="L73" i="25"/>
  <c r="K73" i="25"/>
  <c r="H73" i="25"/>
  <c r="F73" i="25"/>
  <c r="E73" i="25"/>
  <c r="D73" i="25"/>
  <c r="C73" i="25"/>
  <c r="AB72" i="25"/>
  <c r="AA72" i="25"/>
  <c r="Z72" i="25"/>
  <c r="Y72" i="25"/>
  <c r="X72" i="25"/>
  <c r="W72" i="25"/>
  <c r="V72" i="25"/>
  <c r="T72" i="25"/>
  <c r="S72" i="25"/>
  <c r="R72" i="25"/>
  <c r="Q72" i="25"/>
  <c r="P72" i="25"/>
  <c r="L72" i="25"/>
  <c r="K72" i="25"/>
  <c r="I72" i="25"/>
  <c r="H72" i="25"/>
  <c r="G72" i="25"/>
  <c r="F72" i="25"/>
  <c r="E72" i="25"/>
  <c r="D72" i="25"/>
  <c r="C72" i="25"/>
  <c r="AB71" i="25"/>
  <c r="J71" i="25"/>
  <c r="AB70" i="25"/>
  <c r="AA70" i="25"/>
  <c r="Z70" i="25"/>
  <c r="Y70" i="25"/>
  <c r="X70" i="25"/>
  <c r="W70" i="25"/>
  <c r="V70" i="25"/>
  <c r="T70" i="25"/>
  <c r="S70" i="25"/>
  <c r="R70" i="25"/>
  <c r="Q70" i="25"/>
  <c r="O70" i="25"/>
  <c r="L70" i="25"/>
  <c r="I70" i="25"/>
  <c r="H70" i="25"/>
  <c r="F70" i="25"/>
  <c r="E70" i="25"/>
  <c r="D70" i="25"/>
  <c r="C70" i="25"/>
  <c r="AB69" i="25"/>
  <c r="AA69" i="25"/>
  <c r="Z69" i="25"/>
  <c r="Y69" i="25"/>
  <c r="X69" i="25"/>
  <c r="W69" i="25"/>
  <c r="V69" i="25"/>
  <c r="T69" i="25"/>
  <c r="S69" i="25"/>
  <c r="R69" i="25"/>
  <c r="Q69" i="25"/>
  <c r="O69" i="25"/>
  <c r="L69" i="25"/>
  <c r="H69" i="25"/>
  <c r="F69" i="25"/>
  <c r="E69" i="25"/>
  <c r="D69" i="25"/>
  <c r="C69" i="25"/>
  <c r="O91" i="25"/>
  <c r="Q88" i="25"/>
  <c r="N57" i="25"/>
  <c r="N86" i="25" s="1"/>
  <c r="D87" i="25"/>
  <c r="Z57" i="25"/>
  <c r="Z86" i="25" s="1"/>
  <c r="Y57" i="25"/>
  <c r="X57" i="25"/>
  <c r="X86" i="25" s="1"/>
  <c r="V57" i="25"/>
  <c r="V86" i="25" s="1"/>
  <c r="U57" i="25"/>
  <c r="U86" i="25" s="1"/>
  <c r="T57" i="25"/>
  <c r="T86" i="25" s="1"/>
  <c r="S57" i="25"/>
  <c r="S86" i="25" s="1"/>
  <c r="P57" i="25"/>
  <c r="P86" i="25" s="1"/>
  <c r="K57" i="25"/>
  <c r="K86" i="25" s="1"/>
  <c r="J57" i="25"/>
  <c r="J86" i="25" s="1"/>
  <c r="I57" i="25"/>
  <c r="I86" i="25" s="1"/>
  <c r="H57" i="25"/>
  <c r="H86" i="25" s="1"/>
  <c r="G57" i="25"/>
  <c r="G86" i="25" s="1"/>
  <c r="F57" i="25"/>
  <c r="E57" i="25"/>
  <c r="E86" i="25" s="1"/>
  <c r="C57" i="25"/>
  <c r="X56" i="25"/>
  <c r="W56" i="25"/>
  <c r="V56" i="25"/>
  <c r="U56" i="25"/>
  <c r="Q56" i="25"/>
  <c r="P56" i="25"/>
  <c r="I56" i="25"/>
  <c r="G56" i="25"/>
  <c r="F56" i="25"/>
  <c r="N84" i="25"/>
  <c r="O83" i="25"/>
  <c r="N83" i="25"/>
  <c r="O82" i="25"/>
  <c r="N82" i="25"/>
  <c r="N81" i="25"/>
  <c r="N80" i="25"/>
  <c r="N79" i="25"/>
  <c r="O77" i="25"/>
  <c r="N77" i="25"/>
  <c r="E77" i="25"/>
  <c r="S76" i="25"/>
  <c r="N76" i="25"/>
  <c r="X46" i="25"/>
  <c r="X63" i="25" s="1"/>
  <c r="W46" i="25"/>
  <c r="V46" i="25"/>
  <c r="T46" i="25"/>
  <c r="S46" i="25"/>
  <c r="Q46" i="25"/>
  <c r="P46" i="25"/>
  <c r="N73" i="25"/>
  <c r="U72" i="25"/>
  <c r="O72" i="25"/>
  <c r="U70" i="25"/>
  <c r="N70" i="25"/>
  <c r="U69" i="25"/>
  <c r="P69" i="25"/>
  <c r="N69" i="25"/>
  <c r="AB35" i="25"/>
  <c r="AB34" i="25"/>
  <c r="AB33" i="25"/>
  <c r="AB32" i="25"/>
  <c r="Z32" i="25"/>
  <c r="Y32" i="25"/>
  <c r="Y34" i="25" s="1"/>
  <c r="X32" i="25"/>
  <c r="V32" i="25"/>
  <c r="J32" i="25"/>
  <c r="F32" i="25"/>
  <c r="C32" i="25"/>
  <c r="AB31" i="25"/>
  <c r="AB30" i="25"/>
  <c r="AB29" i="25"/>
  <c r="AB28" i="25"/>
  <c r="U32" i="25"/>
  <c r="U34" i="25" s="1"/>
  <c r="P32" i="25"/>
  <c r="AB27" i="25"/>
  <c r="AB26" i="25"/>
  <c r="W58" i="25"/>
  <c r="Q32" i="25"/>
  <c r="AB25" i="25"/>
  <c r="AB24" i="25"/>
  <c r="AB23" i="25"/>
  <c r="AB22" i="25"/>
  <c r="Z22" i="25"/>
  <c r="Y22" i="25"/>
  <c r="X22" i="25"/>
  <c r="W22" i="25"/>
  <c r="U22" i="25"/>
  <c r="T22" i="25"/>
  <c r="Q22" i="25"/>
  <c r="C22" i="25"/>
  <c r="AB21" i="25"/>
  <c r="AB20" i="25"/>
  <c r="AB19" i="25"/>
  <c r="AB18" i="25"/>
  <c r="AB17" i="25"/>
  <c r="AB16" i="25"/>
  <c r="AB15" i="25"/>
  <c r="AB14" i="25"/>
  <c r="AB13" i="25"/>
  <c r="P22" i="25"/>
  <c r="O22" i="25"/>
  <c r="AB12" i="25"/>
  <c r="AB11" i="25"/>
  <c r="AB10" i="25"/>
  <c r="AB9" i="25"/>
  <c r="AB8" i="25"/>
  <c r="AB7" i="25"/>
  <c r="Z12" i="25"/>
  <c r="Z25" i="25" s="1"/>
  <c r="Z35" i="25" s="1"/>
  <c r="Y12" i="25"/>
  <c r="C12" i="25"/>
  <c r="AB6" i="25"/>
  <c r="X6" i="25"/>
  <c r="X12" i="25" s="1"/>
  <c r="W6" i="25"/>
  <c r="U6" i="25"/>
  <c r="U12" i="25" s="1"/>
  <c r="T6" i="25"/>
  <c r="Q6" i="25"/>
  <c r="Q12" i="25" s="1"/>
  <c r="P6" i="25"/>
  <c r="P12" i="25" s="1"/>
  <c r="N6" i="25"/>
  <c r="N12" i="25" s="1"/>
  <c r="F86" i="25" l="1"/>
  <c r="Z71" i="25"/>
  <c r="P75" i="25"/>
  <c r="V85" i="25"/>
  <c r="Z85" i="25"/>
  <c r="F63" i="25"/>
  <c r="E75" i="25"/>
  <c r="X25" i="25"/>
  <c r="X35" i="25" s="1"/>
  <c r="L71" i="25"/>
  <c r="S71" i="25"/>
  <c r="E71" i="25"/>
  <c r="Y25" i="25"/>
  <c r="Y35" i="25" s="1"/>
  <c r="J63" i="25"/>
  <c r="R71" i="25"/>
  <c r="W71" i="25"/>
  <c r="AA71" i="25"/>
  <c r="Y75" i="25"/>
  <c r="L75" i="25"/>
  <c r="D71" i="25"/>
  <c r="Q75" i="25"/>
  <c r="V63" i="25"/>
  <c r="F75" i="25"/>
  <c r="U75" i="25"/>
  <c r="Q71" i="25"/>
  <c r="V71" i="25"/>
  <c r="C71" i="25"/>
  <c r="H71" i="25"/>
  <c r="F34" i="25"/>
  <c r="F71" i="25"/>
  <c r="F85" i="25"/>
  <c r="X85" i="25"/>
  <c r="AB85" i="25"/>
  <c r="O71" i="25"/>
  <c r="Y71" i="25"/>
  <c r="J92" i="25"/>
  <c r="K75" i="25"/>
  <c r="W75" i="25"/>
  <c r="AA75" i="25"/>
  <c r="Q85" i="25"/>
  <c r="S75" i="25"/>
  <c r="T75" i="25"/>
  <c r="X75" i="25"/>
  <c r="AB75" i="25"/>
  <c r="D75" i="25"/>
  <c r="H75" i="25"/>
  <c r="N71" i="25"/>
  <c r="U25" i="25"/>
  <c r="U35" i="25" s="1"/>
  <c r="U71" i="25"/>
  <c r="W12" i="25"/>
  <c r="G22" i="25"/>
  <c r="Q25" i="25"/>
  <c r="Q35" i="25" s="1"/>
  <c r="O6" i="25"/>
  <c r="O12" i="25" s="1"/>
  <c r="Z34" i="25"/>
  <c r="N42" i="25"/>
  <c r="O46" i="25"/>
  <c r="D57" i="25"/>
  <c r="D32" i="25"/>
  <c r="N56" i="25"/>
  <c r="Q57" i="25"/>
  <c r="Q86" i="25" s="1"/>
  <c r="Q92" i="25" s="1"/>
  <c r="H22" i="25"/>
  <c r="E32" i="25"/>
  <c r="E82" i="25"/>
  <c r="E85" i="25" s="1"/>
  <c r="O88" i="25"/>
  <c r="P25" i="25"/>
  <c r="P35" i="25" s="1"/>
  <c r="W57" i="25"/>
  <c r="W86" i="25" s="1"/>
  <c r="W87" i="25"/>
  <c r="N32" i="25"/>
  <c r="C86" i="25"/>
  <c r="W32" i="25"/>
  <c r="N74" i="25"/>
  <c r="N46" i="25"/>
  <c r="D12" i="25"/>
  <c r="V6" i="25"/>
  <c r="V12" i="25" s="1"/>
  <c r="V22" i="25"/>
  <c r="Q34" i="25"/>
  <c r="P70" i="25"/>
  <c r="P71" i="25" s="1"/>
  <c r="P42" i="25"/>
  <c r="P63" i="25" s="1"/>
  <c r="V34" i="25"/>
  <c r="C25" i="25"/>
  <c r="C35" i="25" s="1"/>
  <c r="U46" i="25"/>
  <c r="N22" i="25"/>
  <c r="X34" i="25"/>
  <c r="J34" i="25"/>
  <c r="U42" i="25"/>
  <c r="N72" i="25"/>
  <c r="I85" i="25"/>
  <c r="N78" i="25"/>
  <c r="N85" i="25" s="1"/>
  <c r="C34" i="25"/>
  <c r="P34" i="25"/>
  <c r="O75" i="25"/>
  <c r="U85" i="25"/>
  <c r="Y85" i="25"/>
  <c r="O56" i="25"/>
  <c r="T71" i="25"/>
  <c r="X71" i="25"/>
  <c r="X92" i="25" s="1"/>
  <c r="X93" i="25" s="1"/>
  <c r="C75" i="25"/>
  <c r="V75" i="25"/>
  <c r="V92" i="25" s="1"/>
  <c r="V93" i="25" s="1"/>
  <c r="Z75" i="25"/>
  <c r="Z92" i="25" s="1"/>
  <c r="L85" i="25"/>
  <c r="L92" i="25" s="1"/>
  <c r="L93" i="25" s="1"/>
  <c r="W85" i="25"/>
  <c r="AA85" i="25"/>
  <c r="Y86" i="25"/>
  <c r="Y63" i="25"/>
  <c r="G85" i="25"/>
  <c r="O85" i="25"/>
  <c r="N87" i="25"/>
  <c r="N91" i="25"/>
  <c r="C85" i="25"/>
  <c r="P85" i="25"/>
  <c r="Z63" i="25"/>
  <c r="U92" i="25" l="1"/>
  <c r="E92" i="25"/>
  <c r="F92" i="25"/>
  <c r="F93" i="25" s="1"/>
  <c r="J93" i="25"/>
  <c r="Z93" i="25"/>
  <c r="AB92" i="25"/>
  <c r="AB93" i="25" s="1"/>
  <c r="C92" i="25"/>
  <c r="AA92" i="25"/>
  <c r="AA93" i="25" s="1"/>
  <c r="E34" i="25"/>
  <c r="P92" i="25"/>
  <c r="P93" i="25" s="1"/>
  <c r="Y92" i="25"/>
  <c r="Y93" i="25" s="1"/>
  <c r="W92" i="25"/>
  <c r="N75" i="25"/>
  <c r="N92" i="25" s="1"/>
  <c r="N63" i="25"/>
  <c r="D34" i="25"/>
  <c r="D86" i="25"/>
  <c r="W63" i="25"/>
  <c r="Q63" i="25"/>
  <c r="V25" i="25"/>
  <c r="V35" i="25" s="1"/>
  <c r="U63" i="25"/>
  <c r="W34" i="25"/>
  <c r="W25" i="25"/>
  <c r="W35" i="25" s="1"/>
  <c r="E63" i="25"/>
  <c r="N34" i="25"/>
  <c r="N25" i="25"/>
  <c r="N35" i="25" s="1"/>
  <c r="E93" i="25" l="1"/>
  <c r="W93" i="25"/>
  <c r="N93" i="25"/>
  <c r="Q93" i="25"/>
  <c r="U93" i="25"/>
  <c r="K87" i="24"/>
  <c r="K88" i="24"/>
  <c r="K89" i="24"/>
  <c r="K90" i="24"/>
  <c r="K87" i="23"/>
  <c r="K88" i="23"/>
  <c r="K89" i="23"/>
  <c r="E57" i="21"/>
  <c r="F57" i="21"/>
  <c r="G57" i="21"/>
  <c r="H57" i="21"/>
  <c r="H86" i="21" s="1"/>
  <c r="I57" i="21"/>
  <c r="J57" i="21"/>
  <c r="K57" i="21"/>
  <c r="K87" i="21"/>
  <c r="K88" i="21"/>
  <c r="K89" i="21"/>
  <c r="K86" i="21"/>
  <c r="K87" i="20"/>
  <c r="K88" i="20"/>
  <c r="K89" i="20"/>
  <c r="K87" i="18"/>
  <c r="K88" i="18"/>
  <c r="K89" i="18"/>
  <c r="K87" i="11"/>
  <c r="K88" i="11"/>
  <c r="K89" i="11"/>
  <c r="K87" i="9"/>
  <c r="K88" i="9"/>
  <c r="K89" i="9"/>
  <c r="C87" i="9"/>
  <c r="E87" i="9"/>
  <c r="F87" i="9"/>
  <c r="G87" i="9"/>
  <c r="H87" i="9"/>
  <c r="I87" i="9"/>
  <c r="J87" i="9"/>
  <c r="C88" i="9"/>
  <c r="D88" i="9"/>
  <c r="E88" i="9"/>
  <c r="F88" i="9"/>
  <c r="G88" i="9"/>
  <c r="H88" i="9"/>
  <c r="I88" i="9"/>
  <c r="J88" i="9"/>
  <c r="C89" i="9"/>
  <c r="D89" i="9"/>
  <c r="E89" i="9"/>
  <c r="F89" i="9"/>
  <c r="G89" i="9"/>
  <c r="H89" i="9"/>
  <c r="I89" i="9"/>
  <c r="J89" i="9"/>
  <c r="K87" i="10"/>
  <c r="K88" i="10"/>
  <c r="K89" i="10"/>
  <c r="M87" i="16"/>
  <c r="P87" i="16"/>
  <c r="Q87" i="16"/>
  <c r="S87" i="16"/>
  <c r="T87" i="16"/>
  <c r="U87" i="16"/>
  <c r="V87" i="16"/>
  <c r="X87" i="16"/>
  <c r="Y87" i="16"/>
  <c r="Z87" i="16"/>
  <c r="M88" i="16"/>
  <c r="N88" i="16"/>
  <c r="P88" i="16"/>
  <c r="R88" i="16"/>
  <c r="S88" i="16"/>
  <c r="T88" i="16"/>
  <c r="U88" i="16"/>
  <c r="V88" i="16"/>
  <c r="W88" i="16"/>
  <c r="X88" i="16"/>
  <c r="Y88" i="16"/>
  <c r="Z88" i="16"/>
  <c r="N89" i="16"/>
  <c r="O89" i="16"/>
  <c r="P89" i="16"/>
  <c r="Q89" i="16"/>
  <c r="R89" i="16"/>
  <c r="S89" i="16"/>
  <c r="T89" i="16"/>
  <c r="U89" i="16"/>
  <c r="V89" i="16"/>
  <c r="W89" i="16"/>
  <c r="X89" i="16"/>
  <c r="Y89" i="16"/>
  <c r="Z89" i="16"/>
  <c r="C87" i="16"/>
  <c r="D87" i="16"/>
  <c r="E87" i="16"/>
  <c r="F87" i="16"/>
  <c r="G87" i="16"/>
  <c r="H87" i="16"/>
  <c r="I87" i="16"/>
  <c r="J87" i="16"/>
  <c r="K87" i="16"/>
  <c r="C88" i="16"/>
  <c r="D88" i="16"/>
  <c r="E88" i="16"/>
  <c r="F88" i="16"/>
  <c r="G88" i="16"/>
  <c r="H88" i="16"/>
  <c r="I88" i="16"/>
  <c r="J88" i="16"/>
  <c r="K88" i="16"/>
  <c r="C89" i="16"/>
  <c r="E89" i="16"/>
  <c r="F89" i="16"/>
  <c r="G89" i="16"/>
  <c r="H89" i="16"/>
  <c r="I89" i="16"/>
  <c r="J89" i="16"/>
  <c r="K89" i="16"/>
  <c r="X57" i="16"/>
  <c r="X86" i="16" s="1"/>
  <c r="Y57" i="16"/>
  <c r="Y86" i="16" s="1"/>
  <c r="Z57" i="16"/>
  <c r="Z86" i="16" s="1"/>
  <c r="S57" i="16"/>
  <c r="S86" i="16" s="1"/>
  <c r="T57" i="16"/>
  <c r="T86" i="16" s="1"/>
  <c r="U57" i="16"/>
  <c r="U86" i="16" s="1"/>
  <c r="V57" i="16"/>
  <c r="V86" i="16" s="1"/>
  <c r="P57" i="16"/>
  <c r="P86" i="16" s="1"/>
  <c r="O87" i="16"/>
  <c r="E57" i="16"/>
  <c r="E86" i="16" s="1"/>
  <c r="F57" i="16"/>
  <c r="F86" i="16" s="1"/>
  <c r="G57" i="16"/>
  <c r="G86" i="16" s="1"/>
  <c r="H57" i="16"/>
  <c r="H86" i="16" s="1"/>
  <c r="I57" i="16"/>
  <c r="I86" i="16" s="1"/>
  <c r="J57" i="16"/>
  <c r="J63" i="16" s="1"/>
  <c r="K57" i="16"/>
  <c r="K86" i="16" s="1"/>
  <c r="C57" i="16"/>
  <c r="C86" i="16" s="1"/>
  <c r="M87" i="15"/>
  <c r="P87" i="15"/>
  <c r="Q87" i="15"/>
  <c r="S87" i="15"/>
  <c r="T87" i="15"/>
  <c r="U87" i="15"/>
  <c r="V87" i="15"/>
  <c r="X87" i="15"/>
  <c r="Y87" i="15"/>
  <c r="Z87" i="15"/>
  <c r="M88" i="15"/>
  <c r="N88" i="15"/>
  <c r="P88" i="15"/>
  <c r="R88" i="15"/>
  <c r="S88" i="15"/>
  <c r="T88" i="15"/>
  <c r="U88" i="15"/>
  <c r="V88" i="15"/>
  <c r="W88" i="15"/>
  <c r="X88" i="15"/>
  <c r="Y88" i="15"/>
  <c r="Z88" i="15"/>
  <c r="N89" i="15"/>
  <c r="O89" i="15"/>
  <c r="P89" i="15"/>
  <c r="Q89" i="15"/>
  <c r="R89" i="15"/>
  <c r="S89" i="15"/>
  <c r="T89" i="15"/>
  <c r="U89" i="15"/>
  <c r="V89" i="15"/>
  <c r="W89" i="15"/>
  <c r="X89" i="15"/>
  <c r="Y89" i="15"/>
  <c r="Z89" i="15"/>
  <c r="C87" i="15"/>
  <c r="E87" i="15"/>
  <c r="F87" i="15"/>
  <c r="G87" i="15"/>
  <c r="H87" i="15"/>
  <c r="I87" i="15"/>
  <c r="J87" i="15"/>
  <c r="K87" i="15"/>
  <c r="C88" i="15"/>
  <c r="D88" i="15"/>
  <c r="E88" i="15"/>
  <c r="F88" i="15"/>
  <c r="G88" i="15"/>
  <c r="H88" i="15"/>
  <c r="I88" i="15"/>
  <c r="J88" i="15"/>
  <c r="K88" i="15"/>
  <c r="C89" i="15"/>
  <c r="D89" i="15"/>
  <c r="E89" i="15"/>
  <c r="F89" i="15"/>
  <c r="G89" i="15"/>
  <c r="H89" i="15"/>
  <c r="I89" i="15"/>
  <c r="J89" i="15"/>
  <c r="K89" i="15"/>
  <c r="L63" i="15"/>
  <c r="U57" i="15"/>
  <c r="U86" i="15" s="1"/>
  <c r="V57" i="15"/>
  <c r="V86" i="15" s="1"/>
  <c r="X57" i="15"/>
  <c r="X86" i="15" s="1"/>
  <c r="Y57" i="15"/>
  <c r="Y86" i="15" s="1"/>
  <c r="Z57" i="15"/>
  <c r="Z86" i="15" s="1"/>
  <c r="S57" i="15"/>
  <c r="S86" i="15" s="1"/>
  <c r="T57" i="15"/>
  <c r="T86" i="15" s="1"/>
  <c r="P57" i="15"/>
  <c r="P86" i="15" s="1"/>
  <c r="O88" i="15"/>
  <c r="E57" i="15"/>
  <c r="E86" i="15" s="1"/>
  <c r="F57" i="15"/>
  <c r="G57" i="15"/>
  <c r="G86" i="15" s="1"/>
  <c r="H57" i="15"/>
  <c r="H86" i="15" s="1"/>
  <c r="I57" i="15"/>
  <c r="I86" i="15" s="1"/>
  <c r="J57" i="15"/>
  <c r="J63" i="15" s="1"/>
  <c r="K57" i="15"/>
  <c r="K86" i="15" s="1"/>
  <c r="C57" i="15"/>
  <c r="C86" i="15" s="1"/>
  <c r="M87" i="14"/>
  <c r="P87" i="14"/>
  <c r="Q87" i="14"/>
  <c r="S87" i="14"/>
  <c r="T87" i="14"/>
  <c r="U87" i="14"/>
  <c r="V87" i="14"/>
  <c r="X87" i="14"/>
  <c r="Y87" i="14"/>
  <c r="Z87" i="14"/>
  <c r="M88" i="14"/>
  <c r="N88" i="14"/>
  <c r="P88" i="14"/>
  <c r="R88" i="14"/>
  <c r="S88" i="14"/>
  <c r="T88" i="14"/>
  <c r="U88" i="14"/>
  <c r="V88" i="14"/>
  <c r="W88" i="14"/>
  <c r="X88" i="14"/>
  <c r="Y88" i="14"/>
  <c r="Z88" i="14"/>
  <c r="N89" i="14"/>
  <c r="O89" i="14"/>
  <c r="P89" i="14"/>
  <c r="Q89" i="14"/>
  <c r="R89" i="14"/>
  <c r="S89" i="14"/>
  <c r="T89" i="14"/>
  <c r="U89" i="14"/>
  <c r="V89" i="14"/>
  <c r="W89" i="14"/>
  <c r="X89" i="14"/>
  <c r="Y89" i="14"/>
  <c r="Z89" i="14"/>
  <c r="C87" i="14"/>
  <c r="E87" i="14"/>
  <c r="F87" i="14"/>
  <c r="G87" i="14"/>
  <c r="H87" i="14"/>
  <c r="I87" i="14"/>
  <c r="J87" i="14"/>
  <c r="K87" i="14"/>
  <c r="C88" i="14"/>
  <c r="D88" i="14"/>
  <c r="E88" i="14"/>
  <c r="F88" i="14"/>
  <c r="G88" i="14"/>
  <c r="H88" i="14"/>
  <c r="I88" i="14"/>
  <c r="J88" i="14"/>
  <c r="K88" i="14"/>
  <c r="C89" i="14"/>
  <c r="D89" i="14"/>
  <c r="E89" i="14"/>
  <c r="F89" i="14"/>
  <c r="G89" i="14"/>
  <c r="H89" i="14"/>
  <c r="I89" i="14"/>
  <c r="J89" i="14"/>
  <c r="K89" i="14"/>
  <c r="C90" i="14"/>
  <c r="D90" i="14"/>
  <c r="E90" i="14"/>
  <c r="F90" i="14"/>
  <c r="G90" i="14"/>
  <c r="H90" i="14"/>
  <c r="I90" i="14"/>
  <c r="K90" i="14"/>
  <c r="X57" i="14"/>
  <c r="X86" i="14" s="1"/>
  <c r="Y57" i="14"/>
  <c r="Y63" i="14" s="1"/>
  <c r="Z57" i="14"/>
  <c r="Z86" i="14" s="1"/>
  <c r="S57" i="14"/>
  <c r="S86" i="14" s="1"/>
  <c r="T57" i="14"/>
  <c r="T86" i="14" s="1"/>
  <c r="U57" i="14"/>
  <c r="U86" i="14" s="1"/>
  <c r="V57" i="14"/>
  <c r="V86" i="14" s="1"/>
  <c r="P57" i="14"/>
  <c r="P86" i="14" s="1"/>
  <c r="O87" i="14"/>
  <c r="E57" i="14"/>
  <c r="E86" i="14" s="1"/>
  <c r="F57" i="14"/>
  <c r="G57" i="14"/>
  <c r="G86" i="14" s="1"/>
  <c r="H57" i="14"/>
  <c r="H86" i="14" s="1"/>
  <c r="I57" i="14"/>
  <c r="I86" i="14" s="1"/>
  <c r="J57" i="14"/>
  <c r="J86" i="14" s="1"/>
  <c r="K57" i="14"/>
  <c r="K86" i="14" s="1"/>
  <c r="C57" i="14"/>
  <c r="C86" i="14"/>
  <c r="M87" i="13"/>
  <c r="P87" i="13"/>
  <c r="Q87" i="13"/>
  <c r="S87" i="13"/>
  <c r="T87" i="13"/>
  <c r="U87" i="13"/>
  <c r="V87" i="13"/>
  <c r="X87" i="13"/>
  <c r="Y87" i="13"/>
  <c r="Z87" i="13"/>
  <c r="M88" i="13"/>
  <c r="N88" i="13"/>
  <c r="P88" i="13"/>
  <c r="R88" i="13"/>
  <c r="S88" i="13"/>
  <c r="T88" i="13"/>
  <c r="U88" i="13"/>
  <c r="V88" i="13"/>
  <c r="W88" i="13"/>
  <c r="X88" i="13"/>
  <c r="Y88" i="13"/>
  <c r="Z88" i="13"/>
  <c r="N89" i="13"/>
  <c r="O89" i="13"/>
  <c r="P89" i="13"/>
  <c r="Q89" i="13"/>
  <c r="R89" i="13"/>
  <c r="S89" i="13"/>
  <c r="T89" i="13"/>
  <c r="U89" i="13"/>
  <c r="V89" i="13"/>
  <c r="W89" i="13"/>
  <c r="X89" i="13"/>
  <c r="Y89" i="13"/>
  <c r="Z89" i="13"/>
  <c r="C87" i="13"/>
  <c r="E87" i="13"/>
  <c r="F87" i="13"/>
  <c r="G87" i="13"/>
  <c r="H87" i="13"/>
  <c r="I87" i="13"/>
  <c r="J87" i="13"/>
  <c r="K87" i="13"/>
  <c r="C88" i="13"/>
  <c r="D88" i="13"/>
  <c r="E88" i="13"/>
  <c r="F88" i="13"/>
  <c r="G88" i="13"/>
  <c r="H88" i="13"/>
  <c r="I88" i="13"/>
  <c r="J88" i="13"/>
  <c r="K88" i="13"/>
  <c r="C89" i="13"/>
  <c r="D89" i="13"/>
  <c r="E89" i="13"/>
  <c r="F89" i="13"/>
  <c r="G89" i="13"/>
  <c r="H89" i="13"/>
  <c r="I89" i="13"/>
  <c r="J89" i="13"/>
  <c r="K89" i="13"/>
  <c r="X57" i="13"/>
  <c r="X86" i="13" s="1"/>
  <c r="Y57" i="13"/>
  <c r="Y63" i="13" s="1"/>
  <c r="Z57" i="13"/>
  <c r="Z86" i="13" s="1"/>
  <c r="P57" i="13"/>
  <c r="P86" i="13" s="1"/>
  <c r="S57" i="13"/>
  <c r="S86" i="13" s="1"/>
  <c r="T57" i="13"/>
  <c r="T86" i="13" s="1"/>
  <c r="U57" i="13"/>
  <c r="U86" i="13" s="1"/>
  <c r="V57" i="13"/>
  <c r="V86" i="13" s="1"/>
  <c r="O88" i="13"/>
  <c r="E57" i="13"/>
  <c r="E86" i="13" s="1"/>
  <c r="F57" i="13"/>
  <c r="G57" i="13"/>
  <c r="G86" i="13" s="1"/>
  <c r="H57" i="13"/>
  <c r="H86" i="13" s="1"/>
  <c r="I57" i="13"/>
  <c r="I86" i="13" s="1"/>
  <c r="J57" i="13"/>
  <c r="J86" i="13" s="1"/>
  <c r="K57" i="13"/>
  <c r="K86" i="13" s="1"/>
  <c r="C57" i="13"/>
  <c r="C86" i="13" s="1"/>
  <c r="M87" i="12"/>
  <c r="P87" i="12"/>
  <c r="Q87" i="12"/>
  <c r="S87" i="12"/>
  <c r="T87" i="12"/>
  <c r="U87" i="12"/>
  <c r="V87" i="12"/>
  <c r="X87" i="12"/>
  <c r="Y87" i="12"/>
  <c r="Z87" i="12"/>
  <c r="M88" i="12"/>
  <c r="N88" i="12"/>
  <c r="P88" i="12"/>
  <c r="R88" i="12"/>
  <c r="S88" i="12"/>
  <c r="T88" i="12"/>
  <c r="U88" i="12"/>
  <c r="V88" i="12"/>
  <c r="W88" i="12"/>
  <c r="X88" i="12"/>
  <c r="Y88" i="12"/>
  <c r="Z88" i="12"/>
  <c r="N89" i="12"/>
  <c r="O89" i="12"/>
  <c r="P89" i="12"/>
  <c r="Q89" i="12"/>
  <c r="R89" i="12"/>
  <c r="S89" i="12"/>
  <c r="T89" i="12"/>
  <c r="U89" i="12"/>
  <c r="V89" i="12"/>
  <c r="W89" i="12"/>
  <c r="X89" i="12"/>
  <c r="Y89" i="12"/>
  <c r="Z89" i="12"/>
  <c r="C87" i="12"/>
  <c r="E87" i="12"/>
  <c r="F87" i="12"/>
  <c r="G87" i="12"/>
  <c r="H87" i="12"/>
  <c r="I87" i="12"/>
  <c r="J87" i="12"/>
  <c r="K87" i="12"/>
  <c r="C88" i="12"/>
  <c r="D88" i="12"/>
  <c r="E88" i="12"/>
  <c r="F88" i="12"/>
  <c r="G88" i="12"/>
  <c r="H88" i="12"/>
  <c r="I88" i="12"/>
  <c r="J88" i="12"/>
  <c r="K88" i="12"/>
  <c r="C89" i="12"/>
  <c r="D89" i="12"/>
  <c r="E89" i="12"/>
  <c r="F89" i="12"/>
  <c r="G89" i="12"/>
  <c r="H89" i="12"/>
  <c r="I89" i="12"/>
  <c r="J89" i="12"/>
  <c r="K89" i="12"/>
  <c r="X57" i="12"/>
  <c r="X86" i="12" s="1"/>
  <c r="Y57" i="12"/>
  <c r="Y86" i="12" s="1"/>
  <c r="Z57" i="12"/>
  <c r="Z86" i="12" s="1"/>
  <c r="S57" i="12"/>
  <c r="S86" i="12" s="1"/>
  <c r="T57" i="12"/>
  <c r="T86" i="12" s="1"/>
  <c r="U57" i="12"/>
  <c r="U86" i="12" s="1"/>
  <c r="V57" i="12"/>
  <c r="V86" i="12" s="1"/>
  <c r="P57" i="12"/>
  <c r="P86" i="12" s="1"/>
  <c r="O88" i="12"/>
  <c r="E57" i="12"/>
  <c r="E86" i="12" s="1"/>
  <c r="F57" i="12"/>
  <c r="F86" i="12" s="1"/>
  <c r="G57" i="12"/>
  <c r="G86" i="12" s="1"/>
  <c r="H57" i="12"/>
  <c r="H86" i="12" s="1"/>
  <c r="I57" i="12"/>
  <c r="I86" i="12" s="1"/>
  <c r="J57" i="12"/>
  <c r="J63" i="12" s="1"/>
  <c r="K57" i="12"/>
  <c r="K86" i="12" s="1"/>
  <c r="C57" i="12"/>
  <c r="C86" i="12" s="1"/>
  <c r="M87" i="1"/>
  <c r="P87" i="1"/>
  <c r="Q87" i="1"/>
  <c r="S87" i="1"/>
  <c r="T87" i="1"/>
  <c r="U87" i="1"/>
  <c r="V87" i="1"/>
  <c r="X87" i="1"/>
  <c r="Y87" i="1"/>
  <c r="Z87" i="1"/>
  <c r="M88" i="1"/>
  <c r="N88" i="1"/>
  <c r="P88" i="1"/>
  <c r="R88" i="1"/>
  <c r="S88" i="1"/>
  <c r="T88" i="1"/>
  <c r="U88" i="1"/>
  <c r="V88" i="1"/>
  <c r="W88" i="1"/>
  <c r="X88" i="1"/>
  <c r="Y88" i="1"/>
  <c r="Z88" i="1"/>
  <c r="N89" i="1"/>
  <c r="O89" i="1"/>
  <c r="P89" i="1"/>
  <c r="Q89" i="1"/>
  <c r="R89" i="1"/>
  <c r="S89" i="1"/>
  <c r="T89" i="1"/>
  <c r="U89" i="1"/>
  <c r="V89" i="1"/>
  <c r="W89" i="1"/>
  <c r="X89" i="1"/>
  <c r="Y89" i="1"/>
  <c r="Z89" i="1"/>
  <c r="C87" i="1"/>
  <c r="E87" i="1"/>
  <c r="F87" i="1"/>
  <c r="G87" i="1"/>
  <c r="H87" i="1"/>
  <c r="I87" i="1"/>
  <c r="J87" i="1"/>
  <c r="K87" i="1"/>
  <c r="C88" i="1"/>
  <c r="D88" i="1"/>
  <c r="E88" i="1"/>
  <c r="F88" i="1"/>
  <c r="G88" i="1"/>
  <c r="H88" i="1"/>
  <c r="I88" i="1"/>
  <c r="J88" i="1"/>
  <c r="K88" i="1"/>
  <c r="C89" i="1"/>
  <c r="D89" i="1"/>
  <c r="E89" i="1"/>
  <c r="F89" i="1"/>
  <c r="G89" i="1"/>
  <c r="H89" i="1"/>
  <c r="I89" i="1"/>
  <c r="J89" i="1"/>
  <c r="K89" i="1"/>
  <c r="X57" i="1"/>
  <c r="X86" i="1" s="1"/>
  <c r="Y57" i="1"/>
  <c r="Y86" i="1" s="1"/>
  <c r="Z57" i="1"/>
  <c r="Z86" i="1" s="1"/>
  <c r="P57" i="1"/>
  <c r="P86" i="1" s="1"/>
  <c r="S57" i="1"/>
  <c r="S86" i="1" s="1"/>
  <c r="T57" i="1"/>
  <c r="T86" i="1" s="1"/>
  <c r="U57" i="1"/>
  <c r="U86" i="1" s="1"/>
  <c r="V57" i="1"/>
  <c r="V86" i="1" s="1"/>
  <c r="O88" i="1"/>
  <c r="E57" i="1"/>
  <c r="E86" i="1" s="1"/>
  <c r="F57" i="1"/>
  <c r="G57" i="1"/>
  <c r="G86" i="1" s="1"/>
  <c r="H57" i="1"/>
  <c r="H86" i="1" s="1"/>
  <c r="I57" i="1"/>
  <c r="I86" i="1" s="1"/>
  <c r="J57" i="1"/>
  <c r="J86" i="1" s="1"/>
  <c r="K57" i="1"/>
  <c r="K86" i="1" s="1"/>
  <c r="C57" i="1"/>
  <c r="C86" i="1" s="1"/>
  <c r="M87" i="3"/>
  <c r="P87" i="3"/>
  <c r="Q87" i="3"/>
  <c r="S87" i="3"/>
  <c r="T87" i="3"/>
  <c r="U87" i="3"/>
  <c r="V87" i="3"/>
  <c r="X87" i="3"/>
  <c r="Y87" i="3"/>
  <c r="Z87" i="3"/>
  <c r="M88" i="3"/>
  <c r="N88" i="3"/>
  <c r="P88" i="3"/>
  <c r="R88" i="3"/>
  <c r="S88" i="3"/>
  <c r="T88" i="3"/>
  <c r="U88" i="3"/>
  <c r="V88" i="3"/>
  <c r="W88" i="3"/>
  <c r="X88" i="3"/>
  <c r="Y88" i="3"/>
  <c r="Z88" i="3"/>
  <c r="N89" i="3"/>
  <c r="O89" i="3"/>
  <c r="P89" i="3"/>
  <c r="Q89" i="3"/>
  <c r="R89" i="3"/>
  <c r="S89" i="3"/>
  <c r="T89" i="3"/>
  <c r="U89" i="3"/>
  <c r="V89" i="3"/>
  <c r="W89" i="3"/>
  <c r="X89" i="3"/>
  <c r="Y89" i="3"/>
  <c r="Z89" i="3"/>
  <c r="C87" i="3"/>
  <c r="E87" i="3"/>
  <c r="F87" i="3"/>
  <c r="G87" i="3"/>
  <c r="H87" i="3"/>
  <c r="I87" i="3"/>
  <c r="J87" i="3"/>
  <c r="K87" i="3"/>
  <c r="C88" i="3"/>
  <c r="D88" i="3"/>
  <c r="E88" i="3"/>
  <c r="F88" i="3"/>
  <c r="G88" i="3"/>
  <c r="H88" i="3"/>
  <c r="I88" i="3"/>
  <c r="J88" i="3"/>
  <c r="K88" i="3"/>
  <c r="C89" i="3"/>
  <c r="D89" i="3"/>
  <c r="E89" i="3"/>
  <c r="F89" i="3"/>
  <c r="G89" i="3"/>
  <c r="H89" i="3"/>
  <c r="I89" i="3"/>
  <c r="J89" i="3"/>
  <c r="K89" i="3"/>
  <c r="X57" i="3"/>
  <c r="X86" i="3" s="1"/>
  <c r="Y57" i="3"/>
  <c r="Y86" i="3" s="1"/>
  <c r="Z57" i="3"/>
  <c r="Z86" i="3" s="1"/>
  <c r="P57" i="3"/>
  <c r="P86" i="3" s="1"/>
  <c r="S57" i="3"/>
  <c r="S86" i="3" s="1"/>
  <c r="T57" i="3"/>
  <c r="T86" i="3" s="1"/>
  <c r="U57" i="3"/>
  <c r="U86" i="3" s="1"/>
  <c r="V57" i="3"/>
  <c r="V86" i="3" s="1"/>
  <c r="O88" i="3"/>
  <c r="E57" i="3"/>
  <c r="E86" i="3" s="1"/>
  <c r="F57" i="3"/>
  <c r="F86" i="3" s="1"/>
  <c r="G57" i="3"/>
  <c r="G86" i="3" s="1"/>
  <c r="H57" i="3"/>
  <c r="H86" i="3" s="1"/>
  <c r="I57" i="3"/>
  <c r="I86" i="3" s="1"/>
  <c r="J57" i="3"/>
  <c r="J63" i="3" s="1"/>
  <c r="K57" i="3"/>
  <c r="K86" i="3" s="1"/>
  <c r="C57" i="3"/>
  <c r="C86" i="3" s="1"/>
  <c r="M87" i="4"/>
  <c r="P87" i="4"/>
  <c r="Q87" i="4"/>
  <c r="S87" i="4"/>
  <c r="T87" i="4"/>
  <c r="U87" i="4"/>
  <c r="V87" i="4"/>
  <c r="X87" i="4"/>
  <c r="Y87" i="4"/>
  <c r="Z87" i="4"/>
  <c r="M88" i="4"/>
  <c r="N88" i="4"/>
  <c r="P88" i="4"/>
  <c r="R88" i="4"/>
  <c r="S88" i="4"/>
  <c r="T88" i="4"/>
  <c r="U88" i="4"/>
  <c r="V88" i="4"/>
  <c r="W88" i="4"/>
  <c r="X88" i="4"/>
  <c r="Y88" i="4"/>
  <c r="Z88" i="4"/>
  <c r="N89" i="4"/>
  <c r="O89" i="4"/>
  <c r="P89" i="4"/>
  <c r="Q89" i="4"/>
  <c r="R89" i="4"/>
  <c r="S89" i="4"/>
  <c r="T89" i="4"/>
  <c r="U89" i="4"/>
  <c r="V89" i="4"/>
  <c r="W89" i="4"/>
  <c r="X89" i="4"/>
  <c r="Y89" i="4"/>
  <c r="Z89" i="4"/>
  <c r="C87" i="4"/>
  <c r="E87" i="4"/>
  <c r="F87" i="4"/>
  <c r="G87" i="4"/>
  <c r="H87" i="4"/>
  <c r="I87" i="4"/>
  <c r="J87" i="4"/>
  <c r="K87" i="4"/>
  <c r="C88" i="4"/>
  <c r="D88" i="4"/>
  <c r="E88" i="4"/>
  <c r="F88" i="4"/>
  <c r="G88" i="4"/>
  <c r="H88" i="4"/>
  <c r="I88" i="4"/>
  <c r="J88" i="4"/>
  <c r="K88" i="4"/>
  <c r="C89" i="4"/>
  <c r="D89" i="4"/>
  <c r="E89" i="4"/>
  <c r="F89" i="4"/>
  <c r="G89" i="4"/>
  <c r="H89" i="4"/>
  <c r="I89" i="4"/>
  <c r="J89" i="4"/>
  <c r="K89" i="4"/>
  <c r="Z63" i="4"/>
  <c r="X57" i="4"/>
  <c r="X86" i="4" s="1"/>
  <c r="Y57" i="4"/>
  <c r="Y86" i="4" s="1"/>
  <c r="Z57" i="4"/>
  <c r="Z86" i="4" s="1"/>
  <c r="S57" i="4"/>
  <c r="S86" i="4" s="1"/>
  <c r="T57" i="4"/>
  <c r="T86" i="4" s="1"/>
  <c r="U57" i="4"/>
  <c r="U86" i="4" s="1"/>
  <c r="V57" i="4"/>
  <c r="V86" i="4" s="1"/>
  <c r="P57" i="4"/>
  <c r="P86" i="4" s="1"/>
  <c r="E57" i="4"/>
  <c r="E86" i="4" s="1"/>
  <c r="F57" i="4"/>
  <c r="F86" i="4" s="1"/>
  <c r="G57" i="4"/>
  <c r="G86" i="4" s="1"/>
  <c r="H57" i="4"/>
  <c r="H86" i="4" s="1"/>
  <c r="I57" i="4"/>
  <c r="I86" i="4" s="1"/>
  <c r="J57" i="4"/>
  <c r="J63" i="4" s="1"/>
  <c r="K57" i="4"/>
  <c r="K86" i="4" s="1"/>
  <c r="C57" i="4"/>
  <c r="C86" i="4" s="1"/>
  <c r="M87" i="5"/>
  <c r="P87" i="5"/>
  <c r="Q87" i="5"/>
  <c r="S87" i="5"/>
  <c r="T87" i="5"/>
  <c r="U87" i="5"/>
  <c r="V87" i="5"/>
  <c r="X87" i="5"/>
  <c r="Y87" i="5"/>
  <c r="Z87" i="5"/>
  <c r="M88" i="5"/>
  <c r="N88" i="5"/>
  <c r="P88" i="5"/>
  <c r="R88" i="5"/>
  <c r="S88" i="5"/>
  <c r="T88" i="5"/>
  <c r="U88" i="5"/>
  <c r="V88" i="5"/>
  <c r="W88" i="5"/>
  <c r="X88" i="5"/>
  <c r="Y88" i="5"/>
  <c r="Z88" i="5"/>
  <c r="N89" i="5"/>
  <c r="O89" i="5"/>
  <c r="P89" i="5"/>
  <c r="Q89" i="5"/>
  <c r="R89" i="5"/>
  <c r="S89" i="5"/>
  <c r="T89" i="5"/>
  <c r="U89" i="5"/>
  <c r="V89" i="5"/>
  <c r="W89" i="5"/>
  <c r="X89" i="5"/>
  <c r="Y89" i="5"/>
  <c r="Z89" i="5"/>
  <c r="K87" i="5"/>
  <c r="K88" i="5"/>
  <c r="K89" i="5"/>
  <c r="C87" i="5"/>
  <c r="E87" i="5"/>
  <c r="F87" i="5"/>
  <c r="G87" i="5"/>
  <c r="H87" i="5"/>
  <c r="I87" i="5"/>
  <c r="J87" i="5"/>
  <c r="C88" i="5"/>
  <c r="D88" i="5"/>
  <c r="E88" i="5"/>
  <c r="F88" i="5"/>
  <c r="G88" i="5"/>
  <c r="H88" i="5"/>
  <c r="I88" i="5"/>
  <c r="J88" i="5"/>
  <c r="C89" i="5"/>
  <c r="D89" i="5"/>
  <c r="E89" i="5"/>
  <c r="F89" i="5"/>
  <c r="G89" i="5"/>
  <c r="H89" i="5"/>
  <c r="I89" i="5"/>
  <c r="J89" i="5"/>
  <c r="Y63" i="5"/>
  <c r="X57" i="5"/>
  <c r="X86" i="5" s="1"/>
  <c r="Y57" i="5"/>
  <c r="Y86" i="5" s="1"/>
  <c r="Z57" i="5"/>
  <c r="Z86" i="5" s="1"/>
  <c r="S57" i="5"/>
  <c r="S86" i="5" s="1"/>
  <c r="T57" i="5"/>
  <c r="T86" i="5" s="1"/>
  <c r="U57" i="5"/>
  <c r="U86" i="5" s="1"/>
  <c r="V57" i="5"/>
  <c r="V86" i="5" s="1"/>
  <c r="P57" i="5"/>
  <c r="P86" i="5" s="1"/>
  <c r="Q88" i="5"/>
  <c r="E57" i="5"/>
  <c r="E86" i="5" s="1"/>
  <c r="F57" i="5"/>
  <c r="G57" i="5"/>
  <c r="G86" i="5" s="1"/>
  <c r="H57" i="5"/>
  <c r="H86" i="5" s="1"/>
  <c r="I57" i="5"/>
  <c r="I86" i="5" s="1"/>
  <c r="J57" i="5"/>
  <c r="J63" i="5" s="1"/>
  <c r="K57" i="5"/>
  <c r="K86" i="5" s="1"/>
  <c r="C57" i="5"/>
  <c r="C86" i="5" s="1"/>
  <c r="M87" i="6"/>
  <c r="P87" i="6"/>
  <c r="Q87" i="6"/>
  <c r="S87" i="6"/>
  <c r="T87" i="6"/>
  <c r="U87" i="6"/>
  <c r="V87" i="6"/>
  <c r="X87" i="6"/>
  <c r="Y87" i="6"/>
  <c r="Z87" i="6"/>
  <c r="M88" i="6"/>
  <c r="N88" i="6"/>
  <c r="P88" i="6"/>
  <c r="R88" i="6"/>
  <c r="S88" i="6"/>
  <c r="T88" i="6"/>
  <c r="U88" i="6"/>
  <c r="V88" i="6"/>
  <c r="W88" i="6"/>
  <c r="X88" i="6"/>
  <c r="Y88" i="6"/>
  <c r="Z88" i="6"/>
  <c r="N89" i="6"/>
  <c r="O89" i="6"/>
  <c r="P89" i="6"/>
  <c r="Q89" i="6"/>
  <c r="R89" i="6"/>
  <c r="S89" i="6"/>
  <c r="T89" i="6"/>
  <c r="U89" i="6"/>
  <c r="V89" i="6"/>
  <c r="W89" i="6"/>
  <c r="X89" i="6"/>
  <c r="Y89" i="6"/>
  <c r="Z89" i="6"/>
  <c r="C87" i="6"/>
  <c r="E87" i="6"/>
  <c r="F87" i="6"/>
  <c r="G87" i="6"/>
  <c r="H87" i="6"/>
  <c r="I87" i="6"/>
  <c r="J87" i="6"/>
  <c r="K87" i="6"/>
  <c r="C88" i="6"/>
  <c r="D88" i="6"/>
  <c r="E88" i="6"/>
  <c r="F88" i="6"/>
  <c r="G88" i="6"/>
  <c r="H88" i="6"/>
  <c r="I88" i="6"/>
  <c r="J88" i="6"/>
  <c r="K88" i="6"/>
  <c r="C89" i="6"/>
  <c r="D89" i="6"/>
  <c r="E89" i="6"/>
  <c r="F89" i="6"/>
  <c r="G89" i="6"/>
  <c r="H89" i="6"/>
  <c r="I89" i="6"/>
  <c r="J89" i="6"/>
  <c r="K89" i="6"/>
  <c r="X57" i="6"/>
  <c r="X86" i="6" s="1"/>
  <c r="Y57" i="6"/>
  <c r="Y86" i="6" s="1"/>
  <c r="Z57" i="6"/>
  <c r="Z86" i="6" s="1"/>
  <c r="S57" i="6"/>
  <c r="S86" i="6" s="1"/>
  <c r="T57" i="6"/>
  <c r="T86" i="6" s="1"/>
  <c r="U57" i="6"/>
  <c r="U86" i="6" s="1"/>
  <c r="V57" i="6"/>
  <c r="V86" i="6" s="1"/>
  <c r="P57" i="6"/>
  <c r="P86" i="6" s="1"/>
  <c r="O88" i="6"/>
  <c r="E57" i="6"/>
  <c r="E86" i="6" s="1"/>
  <c r="F57" i="6"/>
  <c r="F86" i="6" s="1"/>
  <c r="G57" i="6"/>
  <c r="G86" i="6" s="1"/>
  <c r="H57" i="6"/>
  <c r="H86" i="6" s="1"/>
  <c r="I57" i="6"/>
  <c r="I86" i="6" s="1"/>
  <c r="J57" i="6"/>
  <c r="J63" i="6" s="1"/>
  <c r="K57" i="6"/>
  <c r="K86" i="6" s="1"/>
  <c r="C57" i="6"/>
  <c r="C86" i="6" s="1"/>
  <c r="M87" i="7"/>
  <c r="P87" i="7"/>
  <c r="Q87" i="7"/>
  <c r="S87" i="7"/>
  <c r="T87" i="7"/>
  <c r="U87" i="7"/>
  <c r="V87" i="7"/>
  <c r="X87" i="7"/>
  <c r="Y87" i="7"/>
  <c r="Z87" i="7"/>
  <c r="M88" i="7"/>
  <c r="N88" i="7"/>
  <c r="P88" i="7"/>
  <c r="R88" i="7"/>
  <c r="S88" i="7"/>
  <c r="T88" i="7"/>
  <c r="U88" i="7"/>
  <c r="V88" i="7"/>
  <c r="W88" i="7"/>
  <c r="X88" i="7"/>
  <c r="Y88" i="7"/>
  <c r="Z88" i="7"/>
  <c r="N89" i="7"/>
  <c r="O89" i="7"/>
  <c r="P89" i="7"/>
  <c r="Q89" i="7"/>
  <c r="R89" i="7"/>
  <c r="S89" i="7"/>
  <c r="T89" i="7"/>
  <c r="U89" i="7"/>
  <c r="V89" i="7"/>
  <c r="W89" i="7"/>
  <c r="X89" i="7"/>
  <c r="Y89" i="7"/>
  <c r="Z89" i="7"/>
  <c r="K87" i="7"/>
  <c r="K88" i="7"/>
  <c r="K89" i="7"/>
  <c r="C87" i="7"/>
  <c r="E87" i="7"/>
  <c r="F87" i="7"/>
  <c r="G87" i="7"/>
  <c r="H87" i="7"/>
  <c r="I87" i="7"/>
  <c r="J87" i="7"/>
  <c r="C88" i="7"/>
  <c r="D88" i="7"/>
  <c r="E88" i="7"/>
  <c r="F88" i="7"/>
  <c r="G88" i="7"/>
  <c r="H88" i="7"/>
  <c r="I88" i="7"/>
  <c r="J88" i="7"/>
  <c r="C89" i="7"/>
  <c r="D89" i="7"/>
  <c r="E89" i="7"/>
  <c r="F89" i="7"/>
  <c r="G89" i="7"/>
  <c r="H89" i="7"/>
  <c r="I89" i="7"/>
  <c r="J89" i="7"/>
  <c r="Z63" i="7"/>
  <c r="X57" i="7"/>
  <c r="X86" i="7" s="1"/>
  <c r="Y57" i="7"/>
  <c r="Y86" i="7" s="1"/>
  <c r="Z57" i="7"/>
  <c r="Z86" i="7" s="1"/>
  <c r="S57" i="7"/>
  <c r="S86" i="7" s="1"/>
  <c r="T57" i="7"/>
  <c r="T86" i="7" s="1"/>
  <c r="U57" i="7"/>
  <c r="U86" i="7" s="1"/>
  <c r="V57" i="7"/>
  <c r="V86" i="7" s="1"/>
  <c r="P57" i="7"/>
  <c r="P86" i="7" s="1"/>
  <c r="E57" i="7"/>
  <c r="E86" i="7" s="1"/>
  <c r="F57" i="7"/>
  <c r="F86" i="7" s="1"/>
  <c r="G57" i="7"/>
  <c r="G86" i="7" s="1"/>
  <c r="H57" i="7"/>
  <c r="H86" i="7" s="1"/>
  <c r="I57" i="7"/>
  <c r="I86" i="7" s="1"/>
  <c r="J57" i="7"/>
  <c r="J63" i="7" s="1"/>
  <c r="K57" i="7"/>
  <c r="K86" i="7" s="1"/>
  <c r="C57" i="7"/>
  <c r="C86" i="7" s="1"/>
  <c r="M87" i="8"/>
  <c r="P87" i="8"/>
  <c r="Q87" i="8"/>
  <c r="S87" i="8"/>
  <c r="T87" i="8"/>
  <c r="U87" i="8"/>
  <c r="V87" i="8"/>
  <c r="X87" i="8"/>
  <c r="Y87" i="8"/>
  <c r="Z87" i="8"/>
  <c r="M88" i="8"/>
  <c r="N88" i="8"/>
  <c r="P88" i="8"/>
  <c r="R88" i="8"/>
  <c r="S88" i="8"/>
  <c r="T88" i="8"/>
  <c r="U88" i="8"/>
  <c r="V88" i="8"/>
  <c r="W88" i="8"/>
  <c r="X88" i="8"/>
  <c r="Y88" i="8"/>
  <c r="Z88" i="8"/>
  <c r="N89" i="8"/>
  <c r="O89" i="8"/>
  <c r="P89" i="8"/>
  <c r="Q89" i="8"/>
  <c r="R89" i="8"/>
  <c r="S89" i="8"/>
  <c r="T89" i="8"/>
  <c r="U89" i="8"/>
  <c r="V89" i="8"/>
  <c r="W89" i="8"/>
  <c r="X89" i="8"/>
  <c r="Y89" i="8"/>
  <c r="Z89" i="8"/>
  <c r="C87" i="8"/>
  <c r="E87" i="8"/>
  <c r="F87" i="8"/>
  <c r="G87" i="8"/>
  <c r="H87" i="8"/>
  <c r="I87" i="8"/>
  <c r="J87" i="8"/>
  <c r="K87" i="8"/>
  <c r="C88" i="8"/>
  <c r="D88" i="8"/>
  <c r="E88" i="8"/>
  <c r="F88" i="8"/>
  <c r="G88" i="8"/>
  <c r="H88" i="8"/>
  <c r="I88" i="8"/>
  <c r="J88" i="8"/>
  <c r="K88" i="8"/>
  <c r="C89" i="8"/>
  <c r="D89" i="8"/>
  <c r="E89" i="8"/>
  <c r="F89" i="8"/>
  <c r="G89" i="8"/>
  <c r="H89" i="8"/>
  <c r="I89" i="8"/>
  <c r="J89" i="8"/>
  <c r="K89" i="8"/>
  <c r="X57" i="8"/>
  <c r="X86" i="8" s="1"/>
  <c r="Y57" i="8"/>
  <c r="Y86" i="8" s="1"/>
  <c r="Z57" i="8"/>
  <c r="Z63" i="8" s="1"/>
  <c r="S57" i="8"/>
  <c r="S86" i="8" s="1"/>
  <c r="T57" i="8"/>
  <c r="T86" i="8" s="1"/>
  <c r="U57" i="8"/>
  <c r="U86" i="8" s="1"/>
  <c r="V57" i="8"/>
  <c r="V86" i="8" s="1"/>
  <c r="P57" i="8"/>
  <c r="P86" i="8" s="1"/>
  <c r="O88" i="8"/>
  <c r="E57" i="8"/>
  <c r="E86" i="8" s="1"/>
  <c r="F57" i="8"/>
  <c r="F86" i="8" s="1"/>
  <c r="G57" i="8"/>
  <c r="G86" i="8" s="1"/>
  <c r="H57" i="8"/>
  <c r="H86" i="8" s="1"/>
  <c r="I57" i="8"/>
  <c r="I86" i="8" s="1"/>
  <c r="J57" i="8"/>
  <c r="J63" i="8" s="1"/>
  <c r="K57" i="8"/>
  <c r="K86" i="8" s="1"/>
  <c r="C57" i="8"/>
  <c r="C86" i="8" s="1"/>
  <c r="X57" i="9"/>
  <c r="Y57" i="9"/>
  <c r="Y63" i="9" s="1"/>
  <c r="Z57" i="9"/>
  <c r="Z63" i="9" s="1"/>
  <c r="S57" i="9"/>
  <c r="T57" i="9"/>
  <c r="U57" i="9"/>
  <c r="V57" i="9"/>
  <c r="P57" i="9"/>
  <c r="E57" i="9"/>
  <c r="E86" i="9" s="1"/>
  <c r="F57" i="9"/>
  <c r="G57" i="9"/>
  <c r="G86" i="9" s="1"/>
  <c r="H57" i="9"/>
  <c r="H86" i="9" s="1"/>
  <c r="I57" i="9"/>
  <c r="I86" i="9" s="1"/>
  <c r="J57" i="9"/>
  <c r="J86" i="9" s="1"/>
  <c r="K57" i="9"/>
  <c r="K86" i="9" s="1"/>
  <c r="C57" i="9"/>
  <c r="C86" i="9" s="1"/>
  <c r="M87" i="10"/>
  <c r="P87" i="10"/>
  <c r="Q87" i="10"/>
  <c r="S87" i="10"/>
  <c r="T87" i="10"/>
  <c r="U87" i="10"/>
  <c r="V87" i="10"/>
  <c r="X87" i="10"/>
  <c r="Y87" i="10"/>
  <c r="Z87" i="10"/>
  <c r="M88" i="10"/>
  <c r="N88" i="10"/>
  <c r="P88" i="10"/>
  <c r="R88" i="10"/>
  <c r="S88" i="10"/>
  <c r="T88" i="10"/>
  <c r="U88" i="10"/>
  <c r="V88" i="10"/>
  <c r="W88" i="10"/>
  <c r="X88" i="10"/>
  <c r="Y88" i="10"/>
  <c r="Z88" i="10"/>
  <c r="N89" i="10"/>
  <c r="O89" i="10"/>
  <c r="P89" i="10"/>
  <c r="Q89" i="10"/>
  <c r="R89" i="10"/>
  <c r="S89" i="10"/>
  <c r="T89" i="10"/>
  <c r="U89" i="10"/>
  <c r="V89" i="10"/>
  <c r="W89" i="10"/>
  <c r="X89" i="10"/>
  <c r="Y89" i="10"/>
  <c r="Z89" i="10"/>
  <c r="M87" i="11"/>
  <c r="P87" i="11"/>
  <c r="Q87" i="11"/>
  <c r="S87" i="11"/>
  <c r="T87" i="11"/>
  <c r="U87" i="11"/>
  <c r="V87" i="11"/>
  <c r="X87" i="11"/>
  <c r="Y87" i="11"/>
  <c r="Z87" i="11"/>
  <c r="M88" i="11"/>
  <c r="N88" i="11"/>
  <c r="P88" i="11"/>
  <c r="R88" i="11"/>
  <c r="S88" i="11"/>
  <c r="T88" i="11"/>
  <c r="U88" i="11"/>
  <c r="V88" i="11"/>
  <c r="W88" i="11"/>
  <c r="X88" i="11"/>
  <c r="Y88" i="11"/>
  <c r="Z88" i="11"/>
  <c r="N89" i="11"/>
  <c r="O89" i="11"/>
  <c r="P89" i="11"/>
  <c r="Q89" i="11"/>
  <c r="R89" i="11"/>
  <c r="S89" i="11"/>
  <c r="T89" i="11"/>
  <c r="U89" i="11"/>
  <c r="V89" i="11"/>
  <c r="W89" i="11"/>
  <c r="X89" i="11"/>
  <c r="Y89" i="11"/>
  <c r="Z89" i="11"/>
  <c r="C87" i="10"/>
  <c r="E87" i="10"/>
  <c r="F87" i="10"/>
  <c r="G87" i="10"/>
  <c r="H87" i="10"/>
  <c r="I87" i="10"/>
  <c r="J87" i="10"/>
  <c r="C88" i="10"/>
  <c r="D88" i="10"/>
  <c r="E88" i="10"/>
  <c r="F88" i="10"/>
  <c r="G88" i="10"/>
  <c r="H88" i="10"/>
  <c r="I88" i="10"/>
  <c r="J88" i="10"/>
  <c r="C89" i="10"/>
  <c r="D89" i="10"/>
  <c r="E89" i="10"/>
  <c r="F89" i="10"/>
  <c r="G89" i="10"/>
  <c r="H89" i="10"/>
  <c r="I89" i="10"/>
  <c r="J89" i="10"/>
  <c r="S57" i="10"/>
  <c r="S86" i="10" s="1"/>
  <c r="T57" i="10"/>
  <c r="T86" i="10" s="1"/>
  <c r="U57" i="10"/>
  <c r="U86" i="10" s="1"/>
  <c r="V57" i="10"/>
  <c r="V86" i="10" s="1"/>
  <c r="X57" i="10"/>
  <c r="X86" i="10" s="1"/>
  <c r="Y57" i="10"/>
  <c r="Y63" i="10" s="1"/>
  <c r="Z57" i="10"/>
  <c r="Z63" i="10" s="1"/>
  <c r="P57" i="10"/>
  <c r="P86" i="10" s="1"/>
  <c r="O88" i="10"/>
  <c r="E57" i="10"/>
  <c r="E86" i="10" s="1"/>
  <c r="F57" i="10"/>
  <c r="F86" i="10" s="1"/>
  <c r="G57" i="10"/>
  <c r="G86" i="10" s="1"/>
  <c r="H57" i="10"/>
  <c r="H86" i="10" s="1"/>
  <c r="I57" i="10"/>
  <c r="I86" i="10" s="1"/>
  <c r="J57" i="10"/>
  <c r="J63" i="10" s="1"/>
  <c r="K57" i="10"/>
  <c r="K86" i="10" s="1"/>
  <c r="C57" i="10"/>
  <c r="C86" i="10" s="1"/>
  <c r="C56" i="10"/>
  <c r="C87" i="11"/>
  <c r="E87" i="11"/>
  <c r="F87" i="11"/>
  <c r="G87" i="11"/>
  <c r="H87" i="11"/>
  <c r="I87" i="11"/>
  <c r="J87" i="11"/>
  <c r="C88" i="11"/>
  <c r="D88" i="11"/>
  <c r="E88" i="11"/>
  <c r="F88" i="11"/>
  <c r="G88" i="11"/>
  <c r="H88" i="11"/>
  <c r="I88" i="11"/>
  <c r="J88" i="11"/>
  <c r="C89" i="11"/>
  <c r="D89" i="11"/>
  <c r="E89" i="11"/>
  <c r="F89" i="11"/>
  <c r="G89" i="11"/>
  <c r="H89" i="11"/>
  <c r="I89" i="11"/>
  <c r="J89" i="11"/>
  <c r="Y63" i="11"/>
  <c r="X57" i="11"/>
  <c r="X86" i="11" s="1"/>
  <c r="Y57" i="11"/>
  <c r="Y86" i="11" s="1"/>
  <c r="Z57" i="11"/>
  <c r="Z86" i="11" s="1"/>
  <c r="S57" i="11"/>
  <c r="S86" i="11" s="1"/>
  <c r="T57" i="11"/>
  <c r="T86" i="11" s="1"/>
  <c r="U57" i="11"/>
  <c r="U86" i="11" s="1"/>
  <c r="V57" i="11"/>
  <c r="V86" i="11" s="1"/>
  <c r="P57" i="11"/>
  <c r="P86" i="11" s="1"/>
  <c r="O88" i="11"/>
  <c r="E57" i="11"/>
  <c r="E86" i="11" s="1"/>
  <c r="F57" i="11"/>
  <c r="G57" i="11"/>
  <c r="G86" i="11" s="1"/>
  <c r="H57" i="11"/>
  <c r="H86" i="11" s="1"/>
  <c r="I57" i="11"/>
  <c r="I86" i="11" s="1"/>
  <c r="J57" i="11"/>
  <c r="J63" i="11" s="1"/>
  <c r="K57" i="11"/>
  <c r="K86" i="11" s="1"/>
  <c r="C57" i="11"/>
  <c r="C86" i="11" s="1"/>
  <c r="M87" i="18"/>
  <c r="P87" i="18"/>
  <c r="Q87" i="18"/>
  <c r="S87" i="18"/>
  <c r="T87" i="18"/>
  <c r="U87" i="18"/>
  <c r="V87" i="18"/>
  <c r="X87" i="18"/>
  <c r="Y87" i="18"/>
  <c r="Z87" i="18"/>
  <c r="M88" i="18"/>
  <c r="N88" i="18"/>
  <c r="P88" i="18"/>
  <c r="R88" i="18"/>
  <c r="S88" i="18"/>
  <c r="T88" i="18"/>
  <c r="U88" i="18"/>
  <c r="V88" i="18"/>
  <c r="W88" i="18"/>
  <c r="X88" i="18"/>
  <c r="Y88" i="18"/>
  <c r="Z88" i="18"/>
  <c r="N89" i="18"/>
  <c r="O89" i="18"/>
  <c r="P89" i="18"/>
  <c r="Q89" i="18"/>
  <c r="R89" i="18"/>
  <c r="S89" i="18"/>
  <c r="T89" i="18"/>
  <c r="U89" i="18"/>
  <c r="V89" i="18"/>
  <c r="W89" i="18"/>
  <c r="X89" i="18"/>
  <c r="Y89" i="18"/>
  <c r="Z89" i="18"/>
  <c r="C87" i="18"/>
  <c r="E87" i="18"/>
  <c r="F87" i="18"/>
  <c r="G87" i="18"/>
  <c r="H87" i="18"/>
  <c r="I87" i="18"/>
  <c r="J87" i="18"/>
  <c r="C88" i="18"/>
  <c r="D88" i="18"/>
  <c r="E88" i="18"/>
  <c r="F88" i="18"/>
  <c r="G88" i="18"/>
  <c r="H88" i="18"/>
  <c r="I88" i="18"/>
  <c r="J88" i="18"/>
  <c r="C89" i="18"/>
  <c r="D89" i="18"/>
  <c r="E89" i="18"/>
  <c r="F89" i="18"/>
  <c r="G89" i="18"/>
  <c r="H89" i="18"/>
  <c r="I89" i="18"/>
  <c r="J89" i="18"/>
  <c r="L63" i="18"/>
  <c r="X57" i="18"/>
  <c r="X86" i="18" s="1"/>
  <c r="Y57" i="18"/>
  <c r="Y86" i="18" s="1"/>
  <c r="Z57" i="18"/>
  <c r="Z86" i="18" s="1"/>
  <c r="P57" i="18"/>
  <c r="P86" i="18" s="1"/>
  <c r="S57" i="18"/>
  <c r="S86" i="18" s="1"/>
  <c r="T57" i="18"/>
  <c r="T86" i="18" s="1"/>
  <c r="U57" i="18"/>
  <c r="U86" i="18" s="1"/>
  <c r="V57" i="18"/>
  <c r="V86" i="18" s="1"/>
  <c r="O88" i="18"/>
  <c r="E57" i="18"/>
  <c r="E86" i="18" s="1"/>
  <c r="F57" i="18"/>
  <c r="G57" i="18"/>
  <c r="G86" i="18" s="1"/>
  <c r="H57" i="18"/>
  <c r="H86" i="18" s="1"/>
  <c r="I57" i="18"/>
  <c r="I86" i="18" s="1"/>
  <c r="J57" i="18"/>
  <c r="J63" i="18" s="1"/>
  <c r="K57" i="18"/>
  <c r="K86" i="18" s="1"/>
  <c r="C57" i="18"/>
  <c r="C86" i="18" s="1"/>
  <c r="M87" i="20"/>
  <c r="P87" i="20"/>
  <c r="Q87" i="20"/>
  <c r="S87" i="20"/>
  <c r="T87" i="20"/>
  <c r="U87" i="20"/>
  <c r="V87" i="20"/>
  <c r="X87" i="20"/>
  <c r="Y87" i="20"/>
  <c r="Z87" i="20"/>
  <c r="M88" i="20"/>
  <c r="N88" i="20"/>
  <c r="P88" i="20"/>
  <c r="R88" i="20"/>
  <c r="S88" i="20"/>
  <c r="T88" i="20"/>
  <c r="U88" i="20"/>
  <c r="V88" i="20"/>
  <c r="W88" i="20"/>
  <c r="X88" i="20"/>
  <c r="Y88" i="20"/>
  <c r="Z88" i="20"/>
  <c r="N89" i="20"/>
  <c r="O89" i="20"/>
  <c r="P89" i="20"/>
  <c r="Q89" i="20"/>
  <c r="R89" i="20"/>
  <c r="S89" i="20"/>
  <c r="T89" i="20"/>
  <c r="U89" i="20"/>
  <c r="V89" i="20"/>
  <c r="W89" i="20"/>
  <c r="X89" i="20"/>
  <c r="Y89" i="20"/>
  <c r="Z89" i="20"/>
  <c r="C87" i="20"/>
  <c r="E87" i="20"/>
  <c r="F87" i="20"/>
  <c r="G87" i="20"/>
  <c r="H87" i="20"/>
  <c r="I87" i="20"/>
  <c r="J87" i="20"/>
  <c r="C88" i="20"/>
  <c r="D88" i="20"/>
  <c r="E88" i="20"/>
  <c r="F88" i="20"/>
  <c r="G88" i="20"/>
  <c r="H88" i="20"/>
  <c r="I88" i="20"/>
  <c r="J88" i="20"/>
  <c r="C89" i="20"/>
  <c r="D89" i="20"/>
  <c r="E89" i="20"/>
  <c r="F89" i="20"/>
  <c r="G89" i="20"/>
  <c r="H89" i="20"/>
  <c r="I89" i="20"/>
  <c r="J89" i="20"/>
  <c r="Y57" i="20"/>
  <c r="Y86" i="20" s="1"/>
  <c r="Z57" i="20"/>
  <c r="Z86" i="20" s="1"/>
  <c r="V57" i="20"/>
  <c r="V86" i="20" s="1"/>
  <c r="X57" i="20"/>
  <c r="X86" i="20" s="1"/>
  <c r="S57" i="20"/>
  <c r="S86" i="20" s="1"/>
  <c r="T57" i="20"/>
  <c r="T86" i="20" s="1"/>
  <c r="U57" i="20"/>
  <c r="U86" i="20" s="1"/>
  <c r="P57" i="20"/>
  <c r="P86" i="20" s="1"/>
  <c r="O88" i="20"/>
  <c r="E57" i="20"/>
  <c r="E86" i="20" s="1"/>
  <c r="F57" i="20"/>
  <c r="F86" i="20" s="1"/>
  <c r="G57" i="20"/>
  <c r="G86" i="20" s="1"/>
  <c r="H57" i="20"/>
  <c r="H86" i="20" s="1"/>
  <c r="I57" i="20"/>
  <c r="I86" i="20" s="1"/>
  <c r="J57" i="20"/>
  <c r="J63" i="20" s="1"/>
  <c r="K57" i="20"/>
  <c r="K86" i="20" s="1"/>
  <c r="C57" i="20"/>
  <c r="C86" i="20" s="1"/>
  <c r="M87" i="21"/>
  <c r="P87" i="21"/>
  <c r="Q87" i="21"/>
  <c r="S87" i="21"/>
  <c r="T87" i="21"/>
  <c r="U87" i="21"/>
  <c r="V87" i="21"/>
  <c r="X87" i="21"/>
  <c r="Y87" i="21"/>
  <c r="Z87" i="21"/>
  <c r="M88" i="21"/>
  <c r="N88" i="21"/>
  <c r="P88" i="21"/>
  <c r="R88" i="21"/>
  <c r="S88" i="21"/>
  <c r="T88" i="21"/>
  <c r="U88" i="21"/>
  <c r="V88" i="21"/>
  <c r="W88" i="21"/>
  <c r="X88" i="21"/>
  <c r="Y88" i="21"/>
  <c r="Z88" i="21"/>
  <c r="N89" i="21"/>
  <c r="O89" i="21"/>
  <c r="P89" i="21"/>
  <c r="Q89" i="21"/>
  <c r="R89" i="21"/>
  <c r="S89" i="21"/>
  <c r="T89" i="21"/>
  <c r="U89" i="21"/>
  <c r="V89" i="21"/>
  <c r="W89" i="21"/>
  <c r="X89" i="21"/>
  <c r="Y89" i="21"/>
  <c r="Z89" i="21"/>
  <c r="Y86" i="21"/>
  <c r="Z86" i="21"/>
  <c r="C87" i="21"/>
  <c r="E87" i="21"/>
  <c r="F87" i="21"/>
  <c r="G87" i="21"/>
  <c r="H87" i="21"/>
  <c r="I87" i="21"/>
  <c r="J87" i="21"/>
  <c r="C88" i="21"/>
  <c r="D88" i="21"/>
  <c r="E88" i="21"/>
  <c r="F88" i="21"/>
  <c r="G88" i="21"/>
  <c r="H88" i="21"/>
  <c r="I88" i="21"/>
  <c r="J88" i="21"/>
  <c r="C89" i="21"/>
  <c r="D89" i="21"/>
  <c r="E89" i="21"/>
  <c r="F89" i="21"/>
  <c r="G89" i="21"/>
  <c r="H89" i="21"/>
  <c r="I89" i="21"/>
  <c r="J89" i="21"/>
  <c r="E86" i="21"/>
  <c r="F86" i="21"/>
  <c r="G86" i="21"/>
  <c r="I86" i="21"/>
  <c r="J86" i="21"/>
  <c r="Y63" i="21"/>
  <c r="Z63" i="21"/>
  <c r="J63" i="21"/>
  <c r="X57" i="21"/>
  <c r="X86" i="21" s="1"/>
  <c r="S57" i="21"/>
  <c r="S86" i="21" s="1"/>
  <c r="T57" i="21"/>
  <c r="T86" i="21" s="1"/>
  <c r="U57" i="21"/>
  <c r="U86" i="21" s="1"/>
  <c r="V57" i="21"/>
  <c r="V86" i="21" s="1"/>
  <c r="P57" i="21"/>
  <c r="P86" i="21" s="1"/>
  <c r="O88" i="21"/>
  <c r="C57" i="21"/>
  <c r="C86" i="21" s="1"/>
  <c r="M87" i="23"/>
  <c r="P87" i="23"/>
  <c r="Q87" i="23"/>
  <c r="S87" i="23"/>
  <c r="T87" i="23"/>
  <c r="U87" i="23"/>
  <c r="V87" i="23"/>
  <c r="X87" i="23"/>
  <c r="Y87" i="23"/>
  <c r="Z87" i="23"/>
  <c r="M88" i="23"/>
  <c r="N88" i="23"/>
  <c r="P88" i="23"/>
  <c r="R88" i="23"/>
  <c r="S88" i="23"/>
  <c r="T88" i="23"/>
  <c r="U88" i="23"/>
  <c r="V88" i="23"/>
  <c r="W88" i="23"/>
  <c r="X88" i="23"/>
  <c r="Y88" i="23"/>
  <c r="Z88" i="23"/>
  <c r="N89" i="23"/>
  <c r="O89" i="23"/>
  <c r="P89" i="23"/>
  <c r="Q89" i="23"/>
  <c r="R89" i="23"/>
  <c r="S89" i="23"/>
  <c r="T89" i="23"/>
  <c r="U89" i="23"/>
  <c r="V89" i="23"/>
  <c r="W89" i="23"/>
  <c r="X89" i="23"/>
  <c r="Y89" i="23"/>
  <c r="Z89" i="23"/>
  <c r="Z86" i="23"/>
  <c r="C87" i="23"/>
  <c r="E87" i="23"/>
  <c r="F87" i="23"/>
  <c r="G87" i="23"/>
  <c r="H87" i="23"/>
  <c r="I87" i="23"/>
  <c r="J87" i="23"/>
  <c r="C88" i="23"/>
  <c r="D88" i="23"/>
  <c r="E88" i="23"/>
  <c r="F88" i="23"/>
  <c r="G88" i="23"/>
  <c r="H88" i="23"/>
  <c r="I88" i="23"/>
  <c r="J88" i="23"/>
  <c r="C89" i="23"/>
  <c r="D89" i="23"/>
  <c r="E89" i="23"/>
  <c r="F89" i="23"/>
  <c r="G89" i="23"/>
  <c r="H89" i="23"/>
  <c r="I89" i="23"/>
  <c r="J89" i="23"/>
  <c r="Z63" i="23"/>
  <c r="T57" i="23"/>
  <c r="T86" i="23" s="1"/>
  <c r="U57" i="23"/>
  <c r="U86" i="23" s="1"/>
  <c r="V57" i="23"/>
  <c r="V86" i="23" s="1"/>
  <c r="X57" i="23"/>
  <c r="X86" i="23" s="1"/>
  <c r="Y57" i="23"/>
  <c r="Y86" i="23" s="1"/>
  <c r="S57" i="23"/>
  <c r="S86" i="23" s="1"/>
  <c r="P57" i="23"/>
  <c r="P86" i="23" s="1"/>
  <c r="O88" i="23"/>
  <c r="E57" i="23"/>
  <c r="E86" i="23" s="1"/>
  <c r="F57" i="23"/>
  <c r="F86" i="23" s="1"/>
  <c r="G57" i="23"/>
  <c r="G86" i="23" s="1"/>
  <c r="H57" i="23"/>
  <c r="H86" i="23" s="1"/>
  <c r="I57" i="23"/>
  <c r="I86" i="23" s="1"/>
  <c r="J57" i="23"/>
  <c r="J63" i="23" s="1"/>
  <c r="K57" i="23"/>
  <c r="K86" i="23" s="1"/>
  <c r="C57" i="23"/>
  <c r="C86" i="23" s="1"/>
  <c r="M87" i="24"/>
  <c r="P87" i="24"/>
  <c r="Q87" i="24"/>
  <c r="S87" i="24"/>
  <c r="T87" i="24"/>
  <c r="U87" i="24"/>
  <c r="V87" i="24"/>
  <c r="X87" i="24"/>
  <c r="Y87" i="24"/>
  <c r="Z87" i="24"/>
  <c r="M88" i="24"/>
  <c r="N88" i="24"/>
  <c r="P88" i="24"/>
  <c r="R88" i="24"/>
  <c r="S88" i="24"/>
  <c r="T88" i="24"/>
  <c r="U88" i="24"/>
  <c r="V88" i="24"/>
  <c r="W88" i="24"/>
  <c r="X88" i="24"/>
  <c r="Y88" i="24"/>
  <c r="Z88" i="24"/>
  <c r="N89" i="24"/>
  <c r="O89" i="24"/>
  <c r="P89" i="24"/>
  <c r="Q89" i="24"/>
  <c r="R89" i="24"/>
  <c r="S89" i="24"/>
  <c r="T89" i="24"/>
  <c r="U89" i="24"/>
  <c r="V89" i="24"/>
  <c r="W89" i="24"/>
  <c r="X89" i="24"/>
  <c r="Y89" i="24"/>
  <c r="Z89" i="24"/>
  <c r="C87" i="24"/>
  <c r="E87" i="24"/>
  <c r="F87" i="24"/>
  <c r="G87" i="24"/>
  <c r="H87" i="24"/>
  <c r="I87" i="24"/>
  <c r="J87" i="24"/>
  <c r="C88" i="24"/>
  <c r="D88" i="24"/>
  <c r="E88" i="24"/>
  <c r="F88" i="24"/>
  <c r="G88" i="24"/>
  <c r="H88" i="24"/>
  <c r="I88" i="24"/>
  <c r="J88" i="24"/>
  <c r="C89" i="24"/>
  <c r="D89" i="24"/>
  <c r="E89" i="24"/>
  <c r="F89" i="24"/>
  <c r="G89" i="24"/>
  <c r="H89" i="24"/>
  <c r="I89" i="24"/>
  <c r="J89" i="24"/>
  <c r="T57" i="24"/>
  <c r="T86" i="24" s="1"/>
  <c r="U57" i="24"/>
  <c r="U86" i="24" s="1"/>
  <c r="V57" i="24"/>
  <c r="V86" i="24" s="1"/>
  <c r="X57" i="24"/>
  <c r="X86" i="24" s="1"/>
  <c r="Y57" i="24"/>
  <c r="Y86" i="24" s="1"/>
  <c r="Z57" i="24"/>
  <c r="Z86" i="24" s="1"/>
  <c r="S57" i="24"/>
  <c r="S86" i="24" s="1"/>
  <c r="P57" i="24"/>
  <c r="P86" i="24" s="1"/>
  <c r="O88" i="24"/>
  <c r="E57" i="24"/>
  <c r="E86" i="24" s="1"/>
  <c r="F57" i="24"/>
  <c r="F86" i="24" s="1"/>
  <c r="G57" i="24"/>
  <c r="G86" i="24" s="1"/>
  <c r="H57" i="24"/>
  <c r="H86" i="24" s="1"/>
  <c r="I57" i="24"/>
  <c r="I86" i="24" s="1"/>
  <c r="J57" i="24"/>
  <c r="J63" i="24" s="1"/>
  <c r="K57" i="24"/>
  <c r="K86" i="24" s="1"/>
  <c r="C57" i="24"/>
  <c r="C86" i="24" s="1"/>
  <c r="Z63" i="18" l="1"/>
  <c r="J86" i="11"/>
  <c r="J86" i="24"/>
  <c r="J86" i="23"/>
  <c r="Y63" i="20"/>
  <c r="Y63" i="18"/>
  <c r="J86" i="20"/>
  <c r="J86" i="18"/>
  <c r="F86" i="18"/>
  <c r="Y63" i="24"/>
  <c r="Y63" i="23"/>
  <c r="F86" i="11"/>
  <c r="Z63" i="11"/>
  <c r="Z63" i="24"/>
  <c r="Z63" i="20"/>
  <c r="J86" i="10"/>
  <c r="Z86" i="10"/>
  <c r="J63" i="9"/>
  <c r="Y63" i="8"/>
  <c r="J86" i="8"/>
  <c r="Y63" i="6"/>
  <c r="J86" i="5"/>
  <c r="F86" i="5"/>
  <c r="Y63" i="3"/>
  <c r="Z63" i="1"/>
  <c r="J63" i="1"/>
  <c r="J86" i="12"/>
  <c r="Y86" i="13"/>
  <c r="Y86" i="14"/>
  <c r="Z63" i="15"/>
  <c r="J86" i="15"/>
  <c r="F86" i="15"/>
  <c r="Y86" i="10"/>
  <c r="Z86" i="8"/>
  <c r="J86" i="7"/>
  <c r="Z63" i="5"/>
  <c r="J86" i="4"/>
  <c r="Y63" i="1"/>
  <c r="Z63" i="12"/>
  <c r="Z63" i="14"/>
  <c r="J63" i="14"/>
  <c r="Y63" i="15"/>
  <c r="J86" i="16"/>
  <c r="J86" i="6"/>
  <c r="J86" i="3"/>
  <c r="Y63" i="12"/>
  <c r="Z63" i="13"/>
  <c r="J63" i="13"/>
  <c r="F86" i="13"/>
  <c r="F86" i="14"/>
  <c r="Z63" i="16"/>
  <c r="F86" i="9"/>
  <c r="Y63" i="7"/>
  <c r="Z63" i="6"/>
  <c r="Y63" i="4"/>
  <c r="Z63" i="3"/>
  <c r="F86" i="1"/>
  <c r="Y63" i="16"/>
  <c r="O57" i="15"/>
  <c r="O86" i="15" s="1"/>
  <c r="O57" i="13"/>
  <c r="O86" i="13" s="1"/>
  <c r="O88" i="5"/>
  <c r="O57" i="16"/>
  <c r="O86" i="16" s="1"/>
  <c r="O88" i="16"/>
  <c r="O88" i="4"/>
  <c r="O88" i="7"/>
  <c r="Q57" i="5"/>
  <c r="O88" i="14"/>
  <c r="O87" i="13"/>
  <c r="O87" i="15"/>
  <c r="O57" i="14"/>
  <c r="O86" i="14" s="1"/>
  <c r="Q86" i="5" l="1"/>
  <c r="Z12" i="24" l="1"/>
  <c r="Y12" i="24"/>
  <c r="W58" i="24"/>
  <c r="V6" i="24"/>
  <c r="V12" i="24" s="1"/>
  <c r="U70" i="24"/>
  <c r="U69" i="24"/>
  <c r="S76" i="24"/>
  <c r="Q32" i="24"/>
  <c r="P69" i="24"/>
  <c r="P32" i="24"/>
  <c r="P22" i="24"/>
  <c r="O91" i="24"/>
  <c r="O83" i="24"/>
  <c r="O82" i="24"/>
  <c r="O77" i="24"/>
  <c r="O72" i="24"/>
  <c r="N91" i="24"/>
  <c r="N83" i="24"/>
  <c r="N81" i="24"/>
  <c r="N80" i="24"/>
  <c r="N79" i="24"/>
  <c r="N78" i="24"/>
  <c r="N70" i="24"/>
  <c r="N22" i="24"/>
  <c r="H22" i="24"/>
  <c r="G22" i="24"/>
  <c r="E82" i="24"/>
  <c r="E32" i="24"/>
  <c r="AA100" i="24"/>
  <c r="C93" i="24"/>
  <c r="AB91" i="24"/>
  <c r="AA91" i="24"/>
  <c r="Z91" i="24"/>
  <c r="Y91" i="24"/>
  <c r="X91" i="24"/>
  <c r="W91" i="24"/>
  <c r="V91" i="24"/>
  <c r="U91" i="24"/>
  <c r="T91" i="24"/>
  <c r="S91" i="24"/>
  <c r="R91" i="24"/>
  <c r="Q91" i="24"/>
  <c r="P91" i="24"/>
  <c r="M91" i="24"/>
  <c r="L91" i="24"/>
  <c r="K91" i="24"/>
  <c r="I91" i="24"/>
  <c r="H91" i="24"/>
  <c r="G91" i="24"/>
  <c r="F91" i="24"/>
  <c r="E91" i="24"/>
  <c r="D91" i="24"/>
  <c r="C91" i="24"/>
  <c r="AB90" i="24"/>
  <c r="AA90" i="24"/>
  <c r="Z90" i="24"/>
  <c r="Y90" i="24"/>
  <c r="X90" i="24"/>
  <c r="W90" i="24"/>
  <c r="V90" i="24"/>
  <c r="U90" i="24"/>
  <c r="T90" i="24"/>
  <c r="S90" i="24"/>
  <c r="Q90" i="24"/>
  <c r="P90" i="24"/>
  <c r="O90" i="24"/>
  <c r="N90" i="24"/>
  <c r="L90" i="24"/>
  <c r="I90" i="24"/>
  <c r="H90" i="24"/>
  <c r="G90" i="24"/>
  <c r="F90" i="24"/>
  <c r="E90" i="24"/>
  <c r="D90" i="24"/>
  <c r="C90" i="24"/>
  <c r="AB86" i="24"/>
  <c r="AA86" i="24"/>
  <c r="L86" i="24"/>
  <c r="J85" i="24"/>
  <c r="AB84" i="24"/>
  <c r="AA84" i="24"/>
  <c r="Z84" i="24"/>
  <c r="Y84" i="24"/>
  <c r="X84" i="24"/>
  <c r="W84" i="24"/>
  <c r="V84" i="24"/>
  <c r="U84" i="24"/>
  <c r="T84" i="24"/>
  <c r="Q84" i="24"/>
  <c r="P84" i="24"/>
  <c r="O84" i="24"/>
  <c r="L84" i="24"/>
  <c r="K84" i="24"/>
  <c r="I84" i="24"/>
  <c r="H84" i="24"/>
  <c r="G84" i="24"/>
  <c r="F84" i="24"/>
  <c r="E84" i="24"/>
  <c r="C84" i="24"/>
  <c r="AB83" i="24"/>
  <c r="AA83" i="24"/>
  <c r="Z83" i="24"/>
  <c r="Y83" i="24"/>
  <c r="X83" i="24"/>
  <c r="W83" i="24"/>
  <c r="V83" i="24"/>
  <c r="U83" i="24"/>
  <c r="T83" i="24"/>
  <c r="S83" i="24"/>
  <c r="Q83" i="24"/>
  <c r="P83" i="24"/>
  <c r="L83" i="24"/>
  <c r="K83" i="24"/>
  <c r="I83" i="24"/>
  <c r="H83" i="24"/>
  <c r="G83" i="24"/>
  <c r="F83" i="24"/>
  <c r="E83" i="24"/>
  <c r="C83" i="24"/>
  <c r="AB82" i="24"/>
  <c r="AA82" i="24"/>
  <c r="Z82" i="24"/>
  <c r="Y82" i="24"/>
  <c r="X82" i="24"/>
  <c r="W82" i="24"/>
  <c r="V82" i="24"/>
  <c r="U82" i="24"/>
  <c r="Q82" i="24"/>
  <c r="P82" i="24"/>
  <c r="L82" i="24"/>
  <c r="K82" i="24"/>
  <c r="I82" i="24"/>
  <c r="H82" i="24"/>
  <c r="G82" i="24"/>
  <c r="F82" i="24"/>
  <c r="C82" i="24"/>
  <c r="AB81" i="24"/>
  <c r="AA81" i="24"/>
  <c r="Z81" i="24"/>
  <c r="Y81" i="24"/>
  <c r="X81" i="24"/>
  <c r="W81" i="24"/>
  <c r="V81" i="24"/>
  <c r="U81" i="24"/>
  <c r="T81" i="24"/>
  <c r="Q81" i="24"/>
  <c r="P81" i="24"/>
  <c r="O81" i="24"/>
  <c r="L81" i="24"/>
  <c r="K81" i="24"/>
  <c r="I81" i="24"/>
  <c r="H81" i="24"/>
  <c r="G81" i="24"/>
  <c r="F81" i="24"/>
  <c r="E81" i="24"/>
  <c r="C81" i="24"/>
  <c r="AB80" i="24"/>
  <c r="AA80" i="24"/>
  <c r="Z80" i="24"/>
  <c r="Y80" i="24"/>
  <c r="X80" i="24"/>
  <c r="W80" i="24"/>
  <c r="V80" i="24"/>
  <c r="U80" i="24"/>
  <c r="T80" i="24"/>
  <c r="R80" i="24"/>
  <c r="Q80" i="24"/>
  <c r="P80" i="24"/>
  <c r="O80" i="24"/>
  <c r="L80" i="24"/>
  <c r="K80" i="24"/>
  <c r="I80" i="24"/>
  <c r="H80" i="24"/>
  <c r="G80" i="24"/>
  <c r="F80" i="24"/>
  <c r="E80" i="24"/>
  <c r="D80" i="24"/>
  <c r="C80" i="24"/>
  <c r="AB79" i="24"/>
  <c r="AA79" i="24"/>
  <c r="Z79" i="24"/>
  <c r="Y79" i="24"/>
  <c r="X79" i="24"/>
  <c r="W79" i="24"/>
  <c r="V79" i="24"/>
  <c r="U79" i="24"/>
  <c r="T79" i="24"/>
  <c r="Q79" i="24"/>
  <c r="P79" i="24"/>
  <c r="O79" i="24"/>
  <c r="L79" i="24"/>
  <c r="K79" i="24"/>
  <c r="I79" i="24"/>
  <c r="H79" i="24"/>
  <c r="G79" i="24"/>
  <c r="F79" i="24"/>
  <c r="E79" i="24"/>
  <c r="C79" i="24"/>
  <c r="AB78" i="24"/>
  <c r="AA78" i="24"/>
  <c r="Z78" i="24"/>
  <c r="Y78" i="24"/>
  <c r="X78" i="24"/>
  <c r="W78" i="24"/>
  <c r="V78" i="24"/>
  <c r="U78" i="24"/>
  <c r="T78" i="24"/>
  <c r="Q78" i="24"/>
  <c r="P78" i="24"/>
  <c r="O78" i="24"/>
  <c r="L78" i="24"/>
  <c r="K78" i="24"/>
  <c r="I78" i="24"/>
  <c r="H78" i="24"/>
  <c r="G78" i="24"/>
  <c r="F78" i="24"/>
  <c r="E78" i="24"/>
  <c r="C78" i="24"/>
  <c r="AB77" i="24"/>
  <c r="AA77" i="24"/>
  <c r="Z77" i="24"/>
  <c r="Y77" i="24"/>
  <c r="X77" i="24"/>
  <c r="W77" i="24"/>
  <c r="V77" i="24"/>
  <c r="U77" i="24"/>
  <c r="T77" i="24"/>
  <c r="Q77" i="24"/>
  <c r="P77" i="24"/>
  <c r="L77" i="24"/>
  <c r="I77" i="24"/>
  <c r="H77" i="24"/>
  <c r="G77" i="24"/>
  <c r="F77" i="24"/>
  <c r="C77" i="24"/>
  <c r="AB76" i="24"/>
  <c r="AA76" i="24"/>
  <c r="Z76" i="24"/>
  <c r="Y76" i="24"/>
  <c r="X76" i="24"/>
  <c r="W76" i="24"/>
  <c r="V76" i="24"/>
  <c r="U76" i="24"/>
  <c r="T76" i="24"/>
  <c r="Q76" i="24"/>
  <c r="P76" i="24"/>
  <c r="O76" i="24"/>
  <c r="L76" i="24"/>
  <c r="K76" i="24"/>
  <c r="I76" i="24"/>
  <c r="G76" i="24"/>
  <c r="F76" i="24"/>
  <c r="E76" i="24"/>
  <c r="C76" i="24"/>
  <c r="J75" i="24"/>
  <c r="AB74" i="24"/>
  <c r="AA74" i="24"/>
  <c r="Z74" i="24"/>
  <c r="Y74" i="24"/>
  <c r="X74" i="24"/>
  <c r="W74" i="24"/>
  <c r="V74" i="24"/>
  <c r="U74" i="24"/>
  <c r="T74" i="24"/>
  <c r="S74" i="24"/>
  <c r="R74" i="24"/>
  <c r="Q74" i="24"/>
  <c r="P74" i="24"/>
  <c r="O74" i="24"/>
  <c r="L74" i="24"/>
  <c r="K74" i="24"/>
  <c r="I74" i="24"/>
  <c r="H74" i="24"/>
  <c r="G74" i="24"/>
  <c r="F74" i="24"/>
  <c r="E74" i="24"/>
  <c r="D74" i="24"/>
  <c r="C74" i="24"/>
  <c r="AB73" i="24"/>
  <c r="AA73" i="24"/>
  <c r="Z73" i="24"/>
  <c r="Y73" i="24"/>
  <c r="X73" i="24"/>
  <c r="W73" i="24"/>
  <c r="V73" i="24"/>
  <c r="U73" i="24"/>
  <c r="T73" i="24"/>
  <c r="S73" i="24"/>
  <c r="Q73" i="24"/>
  <c r="P73" i="24"/>
  <c r="O73" i="24"/>
  <c r="L73" i="24"/>
  <c r="K73" i="24"/>
  <c r="H73" i="24"/>
  <c r="F73" i="24"/>
  <c r="E73" i="24"/>
  <c r="D73" i="24"/>
  <c r="C73" i="24"/>
  <c r="AB72" i="24"/>
  <c r="AA72" i="24"/>
  <c r="Z72" i="24"/>
  <c r="Y72" i="24"/>
  <c r="X72" i="24"/>
  <c r="W72" i="24"/>
  <c r="V72" i="24"/>
  <c r="T72" i="24"/>
  <c r="S72" i="24"/>
  <c r="R72" i="24"/>
  <c r="Q72" i="24"/>
  <c r="P72" i="24"/>
  <c r="L72" i="24"/>
  <c r="K72" i="24"/>
  <c r="I72" i="24"/>
  <c r="H72" i="24"/>
  <c r="G72" i="24"/>
  <c r="F72" i="24"/>
  <c r="E72" i="24"/>
  <c r="E75" i="24" s="1"/>
  <c r="D72" i="24"/>
  <c r="C72" i="24"/>
  <c r="AB71" i="24"/>
  <c r="J71" i="24"/>
  <c r="AB70" i="24"/>
  <c r="AA70" i="24"/>
  <c r="Z70" i="24"/>
  <c r="Y70" i="24"/>
  <c r="X70" i="24"/>
  <c r="W70" i="24"/>
  <c r="V70" i="24"/>
  <c r="T70" i="24"/>
  <c r="S70" i="24"/>
  <c r="R70" i="24"/>
  <c r="Q70" i="24"/>
  <c r="O70" i="24"/>
  <c r="L70" i="24"/>
  <c r="I70" i="24"/>
  <c r="H70" i="24"/>
  <c r="F70" i="24"/>
  <c r="E70" i="24"/>
  <c r="D70" i="24"/>
  <c r="C70" i="24"/>
  <c r="AB69" i="24"/>
  <c r="AA69" i="24"/>
  <c r="Z69" i="24"/>
  <c r="Y69" i="24"/>
  <c r="X69" i="24"/>
  <c r="W69" i="24"/>
  <c r="V69" i="24"/>
  <c r="T69" i="24"/>
  <c r="S69" i="24"/>
  <c r="R69" i="24"/>
  <c r="Q69" i="24"/>
  <c r="O69" i="24"/>
  <c r="L69" i="24"/>
  <c r="H69" i="24"/>
  <c r="F69" i="24"/>
  <c r="E69" i="24"/>
  <c r="D69" i="24"/>
  <c r="C69" i="24"/>
  <c r="X56" i="24"/>
  <c r="W56" i="24"/>
  <c r="V56" i="24"/>
  <c r="U56" i="24"/>
  <c r="Q56" i="24"/>
  <c r="P56" i="24"/>
  <c r="I56" i="24"/>
  <c r="G56" i="24"/>
  <c r="F56" i="24"/>
  <c r="X46" i="24"/>
  <c r="W46" i="24"/>
  <c r="V46" i="24"/>
  <c r="V63" i="24" s="1"/>
  <c r="T46" i="24"/>
  <c r="S46" i="24"/>
  <c r="Q46" i="24"/>
  <c r="P46" i="24"/>
  <c r="AB35" i="24"/>
  <c r="AB34" i="24"/>
  <c r="AB33" i="24"/>
  <c r="AB32" i="24"/>
  <c r="AB100" i="24" s="1"/>
  <c r="Z32" i="24"/>
  <c r="Y32" i="24"/>
  <c r="X32" i="24"/>
  <c r="V32" i="24"/>
  <c r="J32" i="24"/>
  <c r="J100" i="24" s="1"/>
  <c r="F32" i="24"/>
  <c r="F34" i="24" s="1"/>
  <c r="C32" i="24"/>
  <c r="AB31" i="24"/>
  <c r="AB30" i="24"/>
  <c r="AB29" i="24"/>
  <c r="AB28" i="24"/>
  <c r="AB27" i="24"/>
  <c r="AB26" i="24"/>
  <c r="AB25" i="24"/>
  <c r="AB24" i="24"/>
  <c r="AB23" i="24"/>
  <c r="AB22" i="24"/>
  <c r="Z22" i="24"/>
  <c r="Y22" i="24"/>
  <c r="X22" i="24"/>
  <c r="W22" i="24"/>
  <c r="T22" i="24"/>
  <c r="AB21" i="24"/>
  <c r="AB20" i="24"/>
  <c r="AB19" i="24"/>
  <c r="AB18" i="24"/>
  <c r="AB17" i="24"/>
  <c r="AB16" i="24"/>
  <c r="AB15" i="24"/>
  <c r="AB14" i="24"/>
  <c r="AB13" i="24"/>
  <c r="V22" i="24"/>
  <c r="AB12" i="24"/>
  <c r="AB11" i="24"/>
  <c r="AB10" i="24"/>
  <c r="AB9" i="24"/>
  <c r="AB8" i="24"/>
  <c r="AB7" i="24"/>
  <c r="AB6" i="24"/>
  <c r="X6" i="24"/>
  <c r="X12" i="24" s="1"/>
  <c r="W6" i="24"/>
  <c r="T6" i="24"/>
  <c r="X63" i="24" l="1"/>
  <c r="AA71" i="24"/>
  <c r="F63" i="24"/>
  <c r="E71" i="24"/>
  <c r="Q75" i="24"/>
  <c r="F75" i="24"/>
  <c r="N57" i="24"/>
  <c r="N87" i="24"/>
  <c r="Q57" i="24"/>
  <c r="Q88" i="24"/>
  <c r="W87" i="24"/>
  <c r="W57" i="24"/>
  <c r="V100" i="24"/>
  <c r="L71" i="24"/>
  <c r="S71" i="24"/>
  <c r="X71" i="24"/>
  <c r="O71" i="24"/>
  <c r="V75" i="24"/>
  <c r="AA85" i="24"/>
  <c r="F71" i="24"/>
  <c r="T71" i="24"/>
  <c r="Z75" i="24"/>
  <c r="AB85" i="24"/>
  <c r="Y34" i="24"/>
  <c r="J34" i="24"/>
  <c r="C71" i="24"/>
  <c r="W71" i="24"/>
  <c r="X75" i="24"/>
  <c r="AB75" i="24"/>
  <c r="J92" i="24"/>
  <c r="J93" i="24" s="1"/>
  <c r="G85" i="24"/>
  <c r="X85" i="24"/>
  <c r="X100" i="24"/>
  <c r="P85" i="24"/>
  <c r="V85" i="24"/>
  <c r="Z85" i="24"/>
  <c r="X34" i="24"/>
  <c r="Z34" i="24"/>
  <c r="Q71" i="24"/>
  <c r="V71" i="24"/>
  <c r="Z71" i="24"/>
  <c r="K75" i="24"/>
  <c r="W75" i="24"/>
  <c r="AA75" i="24"/>
  <c r="H71" i="24"/>
  <c r="R71" i="24"/>
  <c r="S75" i="24"/>
  <c r="F85" i="24"/>
  <c r="W85" i="24"/>
  <c r="D71" i="24"/>
  <c r="H75" i="24"/>
  <c r="C85" i="24"/>
  <c r="O75" i="24"/>
  <c r="C12" i="24"/>
  <c r="N6" i="24"/>
  <c r="N12" i="24" s="1"/>
  <c r="N42" i="24"/>
  <c r="O6" i="24"/>
  <c r="O12" i="24" s="1"/>
  <c r="Z25" i="24"/>
  <c r="Z35" i="24" s="1"/>
  <c r="Y25" i="24"/>
  <c r="Y35" i="24" s="1"/>
  <c r="X25" i="24"/>
  <c r="X35" i="24" s="1"/>
  <c r="P6" i="24"/>
  <c r="P12" i="24" s="1"/>
  <c r="P25" i="24" s="1"/>
  <c r="P35" i="24" s="1"/>
  <c r="N74" i="24"/>
  <c r="N46" i="24"/>
  <c r="E56" i="24"/>
  <c r="V25" i="24"/>
  <c r="V35" i="24" s="1"/>
  <c r="W32" i="24"/>
  <c r="W34" i="24" s="1"/>
  <c r="W12" i="24"/>
  <c r="U42" i="24"/>
  <c r="O85" i="24"/>
  <c r="O46" i="24"/>
  <c r="O56" i="24"/>
  <c r="N69" i="24"/>
  <c r="N71" i="24" s="1"/>
  <c r="O22" i="24"/>
  <c r="C22" i="24"/>
  <c r="Q22" i="24"/>
  <c r="Q6" i="24"/>
  <c r="Q12" i="24" s="1"/>
  <c r="U72" i="24"/>
  <c r="U75" i="24" s="1"/>
  <c r="U46" i="24"/>
  <c r="U22" i="24"/>
  <c r="U6" i="24"/>
  <c r="U12" i="24" s="1"/>
  <c r="E34" i="24"/>
  <c r="N32" i="24"/>
  <c r="U32" i="24"/>
  <c r="P34" i="24"/>
  <c r="P70" i="24"/>
  <c r="P71" i="24" s="1"/>
  <c r="N73" i="24"/>
  <c r="Q34" i="24"/>
  <c r="C100" i="24"/>
  <c r="C34" i="24"/>
  <c r="N84" i="24"/>
  <c r="C75" i="24"/>
  <c r="L75" i="24"/>
  <c r="L85" i="24"/>
  <c r="Q85" i="24"/>
  <c r="N82" i="24"/>
  <c r="D75" i="24"/>
  <c r="N72" i="24"/>
  <c r="F100" i="24"/>
  <c r="V34" i="24"/>
  <c r="U71" i="24"/>
  <c r="P42" i="24"/>
  <c r="N56" i="24"/>
  <c r="N76" i="24"/>
  <c r="E77" i="24"/>
  <c r="E85" i="24" s="1"/>
  <c r="Y71" i="24"/>
  <c r="P75" i="24"/>
  <c r="T75" i="24"/>
  <c r="Y75" i="24"/>
  <c r="I85" i="24"/>
  <c r="U85" i="24"/>
  <c r="Y85" i="24"/>
  <c r="N77" i="24"/>
  <c r="E92" i="24" l="1"/>
  <c r="E63" i="24"/>
  <c r="Q63" i="24"/>
  <c r="Q100" i="24" s="1"/>
  <c r="Q86" i="24"/>
  <c r="Q92" i="24" s="1"/>
  <c r="P63" i="24"/>
  <c r="P100" i="24" s="1"/>
  <c r="N63" i="24"/>
  <c r="N100" i="24" s="1"/>
  <c r="N86" i="24"/>
  <c r="U63" i="24"/>
  <c r="U100" i="24" s="1"/>
  <c r="W86" i="24"/>
  <c r="W92" i="24" s="1"/>
  <c r="W63" i="24"/>
  <c r="W100" i="24" s="1"/>
  <c r="AA92" i="24"/>
  <c r="AA93" i="24" s="1"/>
  <c r="AB92" i="24"/>
  <c r="AB93" i="24" s="1"/>
  <c r="F92" i="24"/>
  <c r="F93" i="24" s="1"/>
  <c r="X92" i="24"/>
  <c r="X93" i="24" s="1"/>
  <c r="C92" i="24"/>
  <c r="Z92" i="24"/>
  <c r="Z93" i="24" s="1"/>
  <c r="V92" i="24"/>
  <c r="V93" i="24" s="1"/>
  <c r="L92" i="24"/>
  <c r="L93" i="24" s="1"/>
  <c r="P92" i="24"/>
  <c r="C25" i="24"/>
  <c r="C35" i="24" s="1"/>
  <c r="N75" i="24"/>
  <c r="W25" i="24"/>
  <c r="W35" i="24" s="1"/>
  <c r="N85" i="24"/>
  <c r="Y92" i="24"/>
  <c r="Y93" i="24" s="1"/>
  <c r="U92" i="24"/>
  <c r="U34" i="24"/>
  <c r="N25" i="24"/>
  <c r="N35" i="24" s="1"/>
  <c r="N34" i="24"/>
  <c r="U25" i="24"/>
  <c r="U35" i="24" s="1"/>
  <c r="Q25" i="24"/>
  <c r="Q35" i="24" s="1"/>
  <c r="E56" i="11"/>
  <c r="E63" i="11" s="1"/>
  <c r="E56" i="9"/>
  <c r="E63" i="9" s="1"/>
  <c r="E56" i="7"/>
  <c r="E63" i="7" s="1"/>
  <c r="E56" i="5"/>
  <c r="E63" i="5" s="1"/>
  <c r="E56" i="14"/>
  <c r="E63" i="14" s="1"/>
  <c r="E56" i="18"/>
  <c r="E63" i="18" s="1"/>
  <c r="E56" i="8"/>
  <c r="E63" i="8" s="1"/>
  <c r="E56" i="6"/>
  <c r="E63" i="6" s="1"/>
  <c r="E56" i="16"/>
  <c r="E63" i="16" s="1"/>
  <c r="E56" i="15"/>
  <c r="E63" i="15" s="1"/>
  <c r="E56" i="13"/>
  <c r="E63" i="13" s="1"/>
  <c r="E56" i="12"/>
  <c r="E63" i="12" s="1"/>
  <c r="E56" i="1"/>
  <c r="E63" i="1" s="1"/>
  <c r="E56" i="3"/>
  <c r="E63" i="3" s="1"/>
  <c r="E56" i="4"/>
  <c r="E63" i="4" s="1"/>
  <c r="E56" i="10"/>
  <c r="Q93" i="24" l="1"/>
  <c r="W93" i="24"/>
  <c r="E93" i="24"/>
  <c r="E100" i="24"/>
  <c r="P93" i="24"/>
  <c r="E63" i="10"/>
  <c r="N92" i="24"/>
  <c r="N93" i="24" s="1"/>
  <c r="U93" i="24"/>
  <c r="Y22" i="23"/>
  <c r="Z22" i="23"/>
  <c r="Y32" i="23"/>
  <c r="Z32" i="23"/>
  <c r="X22" i="21"/>
  <c r="Y22" i="21"/>
  <c r="Z22" i="21"/>
  <c r="Y12" i="21"/>
  <c r="Y34" i="21"/>
  <c r="Y12" i="20"/>
  <c r="Z12" i="20"/>
  <c r="Y32" i="20"/>
  <c r="Z32" i="20"/>
  <c r="Z34" i="20" s="1"/>
  <c r="Y22" i="20"/>
  <c r="Z22" i="20"/>
  <c r="Y22" i="18"/>
  <c r="Y12" i="18"/>
  <c r="Z22" i="18"/>
  <c r="Z12" i="18"/>
  <c r="X32" i="18"/>
  <c r="Y32" i="18"/>
  <c r="Z32" i="18"/>
  <c r="X22" i="11"/>
  <c r="Y22" i="11"/>
  <c r="Z22" i="11"/>
  <c r="Y12" i="11"/>
  <c r="Y34" i="11"/>
  <c r="Z12" i="11"/>
  <c r="Z34" i="11"/>
  <c r="Y12" i="10"/>
  <c r="Y34" i="10"/>
  <c r="Z12" i="10"/>
  <c r="Z34" i="10"/>
  <c r="X22" i="10"/>
  <c r="Y22" i="10"/>
  <c r="Z22" i="10"/>
  <c r="Y32" i="9"/>
  <c r="Y12" i="9"/>
  <c r="Z32" i="9"/>
  <c r="Z12" i="9"/>
  <c r="Y22" i="9"/>
  <c r="Z22" i="9"/>
  <c r="X22" i="8"/>
  <c r="Y22" i="8"/>
  <c r="Z22" i="8"/>
  <c r="Y12" i="8"/>
  <c r="Z12" i="8"/>
  <c r="Y32" i="8"/>
  <c r="Z32" i="8"/>
  <c r="Y32" i="7"/>
  <c r="Y12" i="7"/>
  <c r="Z32" i="7"/>
  <c r="Z12" i="7"/>
  <c r="Y22" i="7"/>
  <c r="Z22" i="7"/>
  <c r="Z12" i="16"/>
  <c r="Y32" i="16"/>
  <c r="Z32" i="16"/>
  <c r="Y12" i="16"/>
  <c r="X22" i="16"/>
  <c r="Y22" i="16"/>
  <c r="Z22" i="16"/>
  <c r="Z12" i="15"/>
  <c r="Y12" i="15"/>
  <c r="Y32" i="15"/>
  <c r="Z32" i="15"/>
  <c r="Y22" i="15"/>
  <c r="Z22" i="15"/>
  <c r="Z12" i="14"/>
  <c r="Y12" i="14"/>
  <c r="Y32" i="14"/>
  <c r="Z32" i="14"/>
  <c r="X22" i="14"/>
  <c r="Y22" i="14"/>
  <c r="Z22" i="14"/>
  <c r="Z12" i="13"/>
  <c r="Y12" i="13"/>
  <c r="Y32" i="13"/>
  <c r="Z32" i="13"/>
  <c r="Y22" i="13"/>
  <c r="Z22" i="13"/>
  <c r="Z12" i="12"/>
  <c r="Y12" i="12"/>
  <c r="Y32" i="12"/>
  <c r="Z32" i="12"/>
  <c r="Y22" i="12"/>
  <c r="Z22" i="12"/>
  <c r="Z12" i="1"/>
  <c r="Y12" i="1"/>
  <c r="Y32" i="1"/>
  <c r="Z32" i="1"/>
  <c r="Y22" i="1"/>
  <c r="Z22" i="1"/>
  <c r="Y12" i="3"/>
  <c r="Y32" i="3"/>
  <c r="Z32" i="3"/>
  <c r="Z12" i="3"/>
  <c r="X22" i="3"/>
  <c r="Y22" i="3"/>
  <c r="Z22" i="3"/>
  <c r="Z12" i="4"/>
  <c r="Y12" i="4"/>
  <c r="Y32" i="4"/>
  <c r="Z32" i="4"/>
  <c r="Z34" i="4" s="1"/>
  <c r="Y22" i="4"/>
  <c r="Z22" i="4"/>
  <c r="X32" i="5"/>
  <c r="Y32" i="5"/>
  <c r="Z32" i="5"/>
  <c r="Y12" i="5"/>
  <c r="Z12" i="5"/>
  <c r="Y22" i="5"/>
  <c r="Z22" i="5"/>
  <c r="Z34" i="6"/>
  <c r="Y34" i="6"/>
  <c r="Y12" i="6"/>
  <c r="Z12" i="6"/>
  <c r="Y22" i="6"/>
  <c r="Z22" i="6"/>
  <c r="X34" i="18"/>
  <c r="Z34" i="21"/>
  <c r="Z12" i="21"/>
  <c r="AB25" i="23"/>
  <c r="Y12" i="23"/>
  <c r="Z12" i="23"/>
  <c r="Z34" i="23"/>
  <c r="N69" i="16"/>
  <c r="N69" i="15"/>
  <c r="N69" i="14"/>
  <c r="N69" i="13"/>
  <c r="P69" i="13"/>
  <c r="N69" i="12"/>
  <c r="N69" i="1"/>
  <c r="N69" i="3"/>
  <c r="N69" i="4"/>
  <c r="N69" i="5"/>
  <c r="P69" i="5"/>
  <c r="N69" i="6"/>
  <c r="P69" i="6"/>
  <c r="N69" i="7"/>
  <c r="P69" i="7"/>
  <c r="N69" i="8"/>
  <c r="P69" i="8"/>
  <c r="N91" i="16"/>
  <c r="O91" i="16"/>
  <c r="N91" i="15"/>
  <c r="N91" i="14"/>
  <c r="O91" i="14"/>
  <c r="N91" i="13"/>
  <c r="O91" i="13"/>
  <c r="N91" i="12"/>
  <c r="O91" i="12"/>
  <c r="N91" i="1"/>
  <c r="O91" i="1"/>
  <c r="N91" i="3"/>
  <c r="O91" i="3"/>
  <c r="N91" i="4"/>
  <c r="O91" i="4"/>
  <c r="N91" i="5"/>
  <c r="O91" i="5"/>
  <c r="N91" i="6"/>
  <c r="O91" i="6"/>
  <c r="N91" i="7"/>
  <c r="O91" i="7"/>
  <c r="N91" i="8"/>
  <c r="O91" i="8"/>
  <c r="N70" i="16"/>
  <c r="N72" i="16"/>
  <c r="N73" i="16"/>
  <c r="N77" i="16"/>
  <c r="N78" i="16"/>
  <c r="N79" i="16"/>
  <c r="N80" i="16"/>
  <c r="N82" i="16"/>
  <c r="N83" i="16"/>
  <c r="N84" i="16"/>
  <c r="O46" i="16"/>
  <c r="O82" i="16"/>
  <c r="O83" i="16"/>
  <c r="R76" i="16"/>
  <c r="R77" i="16"/>
  <c r="R78" i="16"/>
  <c r="R79" i="16"/>
  <c r="R81" i="16"/>
  <c r="R82" i="16"/>
  <c r="R84" i="16"/>
  <c r="S76" i="16"/>
  <c r="S77" i="16"/>
  <c r="S78" i="16"/>
  <c r="S79" i="16"/>
  <c r="S80" i="16"/>
  <c r="S81" i="16"/>
  <c r="S82" i="16"/>
  <c r="S84" i="16"/>
  <c r="N70" i="15"/>
  <c r="N73" i="15"/>
  <c r="N76" i="15"/>
  <c r="N77" i="15"/>
  <c r="N78" i="15"/>
  <c r="N79" i="15"/>
  <c r="N80" i="15"/>
  <c r="N81" i="15"/>
  <c r="N82" i="15"/>
  <c r="N83" i="15"/>
  <c r="N84" i="15"/>
  <c r="O46" i="15"/>
  <c r="O77" i="15"/>
  <c r="O82" i="15"/>
  <c r="O83" i="15"/>
  <c r="R46" i="15"/>
  <c r="R77" i="15"/>
  <c r="R78" i="15"/>
  <c r="R79" i="15"/>
  <c r="R81" i="15"/>
  <c r="R82" i="15"/>
  <c r="R83" i="15"/>
  <c r="R84" i="15"/>
  <c r="S76" i="15"/>
  <c r="S77" i="15"/>
  <c r="S78" i="15"/>
  <c r="S79" i="15"/>
  <c r="S80" i="15"/>
  <c r="S81" i="15"/>
  <c r="S82" i="15"/>
  <c r="S84" i="15"/>
  <c r="N70" i="14"/>
  <c r="N72" i="14"/>
  <c r="N73" i="14"/>
  <c r="N77" i="14"/>
  <c r="N78" i="14"/>
  <c r="N79" i="14"/>
  <c r="N80" i="14"/>
  <c r="N81" i="14"/>
  <c r="N82" i="14"/>
  <c r="N83" i="14"/>
  <c r="N84" i="14"/>
  <c r="O46" i="14"/>
  <c r="O77" i="14"/>
  <c r="O82" i="14"/>
  <c r="R46" i="14"/>
  <c r="R76" i="14"/>
  <c r="R77" i="14"/>
  <c r="R78" i="14"/>
  <c r="R79" i="14"/>
  <c r="R81" i="14"/>
  <c r="R82" i="14"/>
  <c r="R83" i="14"/>
  <c r="R84" i="14"/>
  <c r="S76" i="14"/>
  <c r="N70" i="13"/>
  <c r="N72" i="13"/>
  <c r="N73" i="13"/>
  <c r="N76" i="13"/>
  <c r="N78" i="13"/>
  <c r="N79" i="13"/>
  <c r="N80" i="13"/>
  <c r="N82" i="13"/>
  <c r="N83" i="13"/>
  <c r="N84" i="13"/>
  <c r="O77" i="13"/>
  <c r="O82" i="13"/>
  <c r="O83" i="13"/>
  <c r="P70" i="13"/>
  <c r="R46" i="13"/>
  <c r="R76" i="13"/>
  <c r="R77" i="13"/>
  <c r="R78" i="13"/>
  <c r="R79" i="13"/>
  <c r="R81" i="13"/>
  <c r="R82" i="13"/>
  <c r="R83" i="13"/>
  <c r="R84" i="13"/>
  <c r="S76" i="13"/>
  <c r="N70" i="12"/>
  <c r="N72" i="12"/>
  <c r="N73" i="12"/>
  <c r="N76" i="12"/>
  <c r="N77" i="12"/>
  <c r="N78" i="12"/>
  <c r="N79" i="12"/>
  <c r="N80" i="12"/>
  <c r="N81" i="12"/>
  <c r="N82" i="12"/>
  <c r="N83" i="12"/>
  <c r="N84" i="12"/>
  <c r="O77" i="12"/>
  <c r="O82" i="12"/>
  <c r="O83" i="12"/>
  <c r="S76" i="12"/>
  <c r="T56" i="12"/>
  <c r="N70" i="1"/>
  <c r="N73" i="1"/>
  <c r="N76" i="1"/>
  <c r="N77" i="1"/>
  <c r="N78" i="1"/>
  <c r="N79" i="1"/>
  <c r="N80" i="1"/>
  <c r="N81" i="1"/>
  <c r="N82" i="1"/>
  <c r="N83" i="1"/>
  <c r="N84" i="1"/>
  <c r="O46" i="1"/>
  <c r="O77" i="1"/>
  <c r="O82" i="1"/>
  <c r="O83" i="1"/>
  <c r="S76" i="1"/>
  <c r="N70" i="3"/>
  <c r="N72" i="3"/>
  <c r="N73" i="3"/>
  <c r="N76" i="3"/>
  <c r="N77" i="3"/>
  <c r="N78" i="3"/>
  <c r="N79" i="3"/>
  <c r="N80" i="3"/>
  <c r="N81" i="3"/>
  <c r="N82" i="3"/>
  <c r="N83" i="3"/>
  <c r="N84" i="3"/>
  <c r="O46" i="3"/>
  <c r="O77" i="3"/>
  <c r="O82" i="3"/>
  <c r="O83" i="3"/>
  <c r="S76" i="3"/>
  <c r="N70" i="4"/>
  <c r="N72" i="4"/>
  <c r="N73" i="4"/>
  <c r="N76" i="4"/>
  <c r="N77" i="4"/>
  <c r="N78" i="4"/>
  <c r="N79" i="4"/>
  <c r="N80" i="4"/>
  <c r="N81" i="4"/>
  <c r="N82" i="4"/>
  <c r="N83" i="4"/>
  <c r="N84" i="4"/>
  <c r="O46" i="4"/>
  <c r="O77" i="4"/>
  <c r="O82" i="4"/>
  <c r="O83" i="4"/>
  <c r="S76" i="4"/>
  <c r="N70" i="5"/>
  <c r="N72" i="5"/>
  <c r="N73" i="5"/>
  <c r="N76" i="5"/>
  <c r="N77" i="5"/>
  <c r="N78" i="5"/>
  <c r="N79" i="5"/>
  <c r="N80" i="5"/>
  <c r="N81" i="5"/>
  <c r="N82" i="5"/>
  <c r="N83" i="5"/>
  <c r="N84" i="5"/>
  <c r="O46" i="5"/>
  <c r="O77" i="5"/>
  <c r="O82" i="5"/>
  <c r="O83" i="5"/>
  <c r="P70" i="5"/>
  <c r="S76" i="5"/>
  <c r="N70" i="6"/>
  <c r="N72" i="6"/>
  <c r="N73" i="6"/>
  <c r="N76" i="6"/>
  <c r="N77" i="6"/>
  <c r="N78" i="6"/>
  <c r="N79" i="6"/>
  <c r="N80" i="6"/>
  <c r="N81" i="6"/>
  <c r="N82" i="6"/>
  <c r="N83" i="6"/>
  <c r="N84" i="6"/>
  <c r="O72" i="6"/>
  <c r="O77" i="6"/>
  <c r="O82" i="6"/>
  <c r="O83" i="6"/>
  <c r="P70" i="6"/>
  <c r="S76" i="6"/>
  <c r="N70" i="7"/>
  <c r="N72" i="7"/>
  <c r="N73" i="7"/>
  <c r="N76" i="7"/>
  <c r="N77" i="7"/>
  <c r="N78" i="7"/>
  <c r="N79" i="7"/>
  <c r="N80" i="7"/>
  <c r="N81" i="7"/>
  <c r="N82" i="7"/>
  <c r="N83" i="7"/>
  <c r="N84" i="7"/>
  <c r="O46" i="7"/>
  <c r="O77" i="7"/>
  <c r="O82" i="7"/>
  <c r="O83" i="7"/>
  <c r="P70" i="7"/>
  <c r="S76" i="7"/>
  <c r="N72" i="8"/>
  <c r="N73" i="8"/>
  <c r="N76" i="8"/>
  <c r="N77" i="8"/>
  <c r="N78" i="8"/>
  <c r="N79" i="8"/>
  <c r="N80" i="8"/>
  <c r="N81" i="8"/>
  <c r="N82" i="8"/>
  <c r="N83" i="8"/>
  <c r="N84" i="8"/>
  <c r="O46" i="8"/>
  <c r="O77" i="8"/>
  <c r="O82" i="8"/>
  <c r="O83" i="8"/>
  <c r="P70" i="8"/>
  <c r="S76" i="8"/>
  <c r="N76" i="9"/>
  <c r="S76" i="9"/>
  <c r="S76" i="10"/>
  <c r="S76" i="11"/>
  <c r="N76" i="18"/>
  <c r="S76" i="18"/>
  <c r="N76" i="20"/>
  <c r="S76" i="20"/>
  <c r="N76" i="21"/>
  <c r="S76" i="21"/>
  <c r="S32" i="16"/>
  <c r="S34" i="16" s="1"/>
  <c r="S32" i="15"/>
  <c r="S34" i="15" s="1"/>
  <c r="P32" i="13"/>
  <c r="P34" i="13" s="1"/>
  <c r="T32" i="12"/>
  <c r="Q32" i="4"/>
  <c r="P32" i="5"/>
  <c r="P34" i="5" s="1"/>
  <c r="Q32" i="5"/>
  <c r="P32" i="6"/>
  <c r="Q32" i="6"/>
  <c r="Q32" i="7"/>
  <c r="P32" i="8"/>
  <c r="P34" i="8" s="1"/>
  <c r="Q32" i="8"/>
  <c r="Q34" i="8" s="1"/>
  <c r="P22" i="16"/>
  <c r="V22" i="16"/>
  <c r="N22" i="14"/>
  <c r="P22" i="14"/>
  <c r="V22" i="14"/>
  <c r="P22" i="13"/>
  <c r="Q22" i="13"/>
  <c r="V22" i="13"/>
  <c r="N6" i="12"/>
  <c r="P22" i="12"/>
  <c r="Q22" i="12"/>
  <c r="V22" i="12"/>
  <c r="P22" i="1"/>
  <c r="Q22" i="1"/>
  <c r="V22" i="1"/>
  <c r="P22" i="3"/>
  <c r="Q22" i="3"/>
  <c r="V22" i="3"/>
  <c r="P22" i="4"/>
  <c r="V6" i="4"/>
  <c r="V12" i="4" s="1"/>
  <c r="N6" i="5"/>
  <c r="N22" i="6"/>
  <c r="P22" i="6"/>
  <c r="P22" i="8"/>
  <c r="C22" i="9"/>
  <c r="N6" i="9"/>
  <c r="P22" i="9"/>
  <c r="P22" i="10"/>
  <c r="V6" i="10"/>
  <c r="V12" i="10" s="1"/>
  <c r="C22" i="11"/>
  <c r="P22" i="11"/>
  <c r="C22" i="18"/>
  <c r="V22" i="18"/>
  <c r="C22" i="20"/>
  <c r="N6" i="20"/>
  <c r="Q22" i="21"/>
  <c r="C12" i="16"/>
  <c r="C12" i="14"/>
  <c r="C12" i="5"/>
  <c r="C12" i="9"/>
  <c r="Y69" i="16"/>
  <c r="Z69" i="16"/>
  <c r="Y70" i="16"/>
  <c r="Z70" i="16"/>
  <c r="Y72" i="16"/>
  <c r="Z72" i="16"/>
  <c r="Y73" i="16"/>
  <c r="Z73" i="16"/>
  <c r="Y74" i="16"/>
  <c r="Z74" i="16"/>
  <c r="Y76" i="16"/>
  <c r="Z76" i="16"/>
  <c r="Y77" i="16"/>
  <c r="Z77" i="16"/>
  <c r="Y78" i="16"/>
  <c r="Z78" i="16"/>
  <c r="Y79" i="16"/>
  <c r="Z79" i="16"/>
  <c r="Y80" i="16"/>
  <c r="Z80" i="16"/>
  <c r="Y81" i="16"/>
  <c r="Z81" i="16"/>
  <c r="Y82" i="16"/>
  <c r="Z82" i="16"/>
  <c r="Y83" i="16"/>
  <c r="Z83" i="16"/>
  <c r="Y84" i="16"/>
  <c r="Z84" i="16"/>
  <c r="Y90" i="16"/>
  <c r="Z90" i="16"/>
  <c r="Y91" i="16"/>
  <c r="Z91" i="16"/>
  <c r="Y69" i="15"/>
  <c r="Z69" i="15"/>
  <c r="Y70" i="15"/>
  <c r="Z70" i="15"/>
  <c r="Y72" i="15"/>
  <c r="Z72" i="15"/>
  <c r="Y73" i="15"/>
  <c r="Z73" i="15"/>
  <c r="Y74" i="15"/>
  <c r="Z74" i="15"/>
  <c r="Y76" i="15"/>
  <c r="Z76" i="15"/>
  <c r="Y77" i="15"/>
  <c r="Z77" i="15"/>
  <c r="Y78" i="15"/>
  <c r="Z78" i="15"/>
  <c r="Y79" i="15"/>
  <c r="Z79" i="15"/>
  <c r="Y80" i="15"/>
  <c r="Z80" i="15"/>
  <c r="Y81" i="15"/>
  <c r="Z81" i="15"/>
  <c r="Y82" i="15"/>
  <c r="Z82" i="15"/>
  <c r="Y83" i="15"/>
  <c r="Z83" i="15"/>
  <c r="Y84" i="15"/>
  <c r="Z84" i="15"/>
  <c r="Y90" i="15"/>
  <c r="Z90" i="15"/>
  <c r="Y91" i="15"/>
  <c r="Z91" i="15"/>
  <c r="Y69" i="14"/>
  <c r="Z69" i="14"/>
  <c r="Y70" i="14"/>
  <c r="Z70" i="14"/>
  <c r="Y72" i="14"/>
  <c r="Z72" i="14"/>
  <c r="Y73" i="14"/>
  <c r="Z73" i="14"/>
  <c r="Y74" i="14"/>
  <c r="Z74" i="14"/>
  <c r="Y76" i="14"/>
  <c r="Z76" i="14"/>
  <c r="Y77" i="14"/>
  <c r="Z77" i="14"/>
  <c r="Y78" i="14"/>
  <c r="Z78" i="14"/>
  <c r="Y79" i="14"/>
  <c r="Z79" i="14"/>
  <c r="Y80" i="14"/>
  <c r="Z80" i="14"/>
  <c r="Y81" i="14"/>
  <c r="Z81" i="14"/>
  <c r="Y82" i="14"/>
  <c r="Z82" i="14"/>
  <c r="Y83" i="14"/>
  <c r="Z83" i="14"/>
  <c r="Y84" i="14"/>
  <c r="Z84" i="14"/>
  <c r="Y90" i="14"/>
  <c r="Z90" i="14"/>
  <c r="Y91" i="14"/>
  <c r="Z91" i="14"/>
  <c r="Y69" i="13"/>
  <c r="Z69" i="13"/>
  <c r="Y70" i="13"/>
  <c r="Z70" i="13"/>
  <c r="Y72" i="13"/>
  <c r="Z72" i="13"/>
  <c r="Y73" i="13"/>
  <c r="Z73" i="13"/>
  <c r="Y74" i="13"/>
  <c r="Z74" i="13"/>
  <c r="Y76" i="13"/>
  <c r="Z76" i="13"/>
  <c r="Y77" i="13"/>
  <c r="Z77" i="13"/>
  <c r="Y78" i="13"/>
  <c r="Z78" i="13"/>
  <c r="Y79" i="13"/>
  <c r="Z79" i="13"/>
  <c r="Y80" i="13"/>
  <c r="Z80" i="13"/>
  <c r="Y81" i="13"/>
  <c r="Z81" i="13"/>
  <c r="Y82" i="13"/>
  <c r="Z82" i="13"/>
  <c r="Y83" i="13"/>
  <c r="Z83" i="13"/>
  <c r="Y84" i="13"/>
  <c r="Z84" i="13"/>
  <c r="Y90" i="13"/>
  <c r="Z90" i="13"/>
  <c r="Y91" i="13"/>
  <c r="Z91" i="13"/>
  <c r="Y69" i="12"/>
  <c r="Z69" i="12"/>
  <c r="Y70" i="12"/>
  <c r="Z70" i="12"/>
  <c r="Y72" i="12"/>
  <c r="Z72" i="12"/>
  <c r="Y73" i="12"/>
  <c r="Z73" i="12"/>
  <c r="Y74" i="12"/>
  <c r="Z74" i="12"/>
  <c r="Y76" i="12"/>
  <c r="Z76" i="12"/>
  <c r="Y77" i="12"/>
  <c r="Z77" i="12"/>
  <c r="Y78" i="12"/>
  <c r="Z78" i="12"/>
  <c r="Y79" i="12"/>
  <c r="Z79" i="12"/>
  <c r="Y80" i="12"/>
  <c r="Z80" i="12"/>
  <c r="Y81" i="12"/>
  <c r="Z81" i="12"/>
  <c r="Y82" i="12"/>
  <c r="Z82" i="12"/>
  <c r="Y83" i="12"/>
  <c r="Z83" i="12"/>
  <c r="Y84" i="12"/>
  <c r="Z84" i="12"/>
  <c r="Y90" i="12"/>
  <c r="Z90" i="12"/>
  <c r="Y91" i="12"/>
  <c r="Z91" i="12"/>
  <c r="Y69" i="1"/>
  <c r="Z69" i="1"/>
  <c r="Y70" i="1"/>
  <c r="Z70" i="1"/>
  <c r="Y72" i="1"/>
  <c r="Z72" i="1"/>
  <c r="Y73" i="1"/>
  <c r="Z73" i="1"/>
  <c r="Y74" i="1"/>
  <c r="Z74" i="1"/>
  <c r="Y76" i="1"/>
  <c r="Z76" i="1"/>
  <c r="Y77" i="1"/>
  <c r="Z77" i="1"/>
  <c r="Y78" i="1"/>
  <c r="Z78" i="1"/>
  <c r="Y79" i="1"/>
  <c r="Z79" i="1"/>
  <c r="Y80" i="1"/>
  <c r="Z80" i="1"/>
  <c r="Y81" i="1"/>
  <c r="Z81" i="1"/>
  <c r="Y82" i="1"/>
  <c r="Z82" i="1"/>
  <c r="Y83" i="1"/>
  <c r="Z83" i="1"/>
  <c r="Y84" i="1"/>
  <c r="Z84" i="1"/>
  <c r="Y90" i="1"/>
  <c r="Z90" i="1"/>
  <c r="Y91" i="1"/>
  <c r="Z91" i="1"/>
  <c r="Y69" i="3"/>
  <c r="Z69" i="3"/>
  <c r="Y70" i="3"/>
  <c r="Z70" i="3"/>
  <c r="Y72" i="3"/>
  <c r="Z72" i="3"/>
  <c r="Y73" i="3"/>
  <c r="Z73" i="3"/>
  <c r="Y74" i="3"/>
  <c r="Z74" i="3"/>
  <c r="Y76" i="3"/>
  <c r="Z76" i="3"/>
  <c r="Y77" i="3"/>
  <c r="Z77" i="3"/>
  <c r="Y78" i="3"/>
  <c r="Z78" i="3"/>
  <c r="Y79" i="3"/>
  <c r="Z79" i="3"/>
  <c r="Y80" i="3"/>
  <c r="Z80" i="3"/>
  <c r="Y81" i="3"/>
  <c r="Z81" i="3"/>
  <c r="Y82" i="3"/>
  <c r="Z82" i="3"/>
  <c r="Y83" i="3"/>
  <c r="Z83" i="3"/>
  <c r="Y84" i="3"/>
  <c r="Z84" i="3"/>
  <c r="Y90" i="3"/>
  <c r="Z90" i="3"/>
  <c r="Y91" i="3"/>
  <c r="Z91" i="3"/>
  <c r="Y69" i="4"/>
  <c r="Z69" i="4"/>
  <c r="Y70" i="4"/>
  <c r="Z70" i="4"/>
  <c r="Y72" i="4"/>
  <c r="Z72" i="4"/>
  <c r="Y73" i="4"/>
  <c r="Z73" i="4"/>
  <c r="Y74" i="4"/>
  <c r="Z74" i="4"/>
  <c r="Y76" i="4"/>
  <c r="Z76" i="4"/>
  <c r="Y77" i="4"/>
  <c r="Z77" i="4"/>
  <c r="Y78" i="4"/>
  <c r="Z78" i="4"/>
  <c r="Y79" i="4"/>
  <c r="Z79" i="4"/>
  <c r="Y80" i="4"/>
  <c r="Z80" i="4"/>
  <c r="Y81" i="4"/>
  <c r="Z81" i="4"/>
  <c r="Y82" i="4"/>
  <c r="Z82" i="4"/>
  <c r="Y83" i="4"/>
  <c r="Z83" i="4"/>
  <c r="Y84" i="4"/>
  <c r="Z84" i="4"/>
  <c r="Y90" i="4"/>
  <c r="Z90" i="4"/>
  <c r="Y91" i="4"/>
  <c r="Z91" i="4"/>
  <c r="Y69" i="5"/>
  <c r="Z69" i="5"/>
  <c r="Y70" i="5"/>
  <c r="Z70" i="5"/>
  <c r="Y72" i="5"/>
  <c r="Z72" i="5"/>
  <c r="Y73" i="5"/>
  <c r="Z73" i="5"/>
  <c r="Y74" i="5"/>
  <c r="Z74" i="5"/>
  <c r="Y76" i="5"/>
  <c r="Z76" i="5"/>
  <c r="Y77" i="5"/>
  <c r="Z77" i="5"/>
  <c r="Y78" i="5"/>
  <c r="Z78" i="5"/>
  <c r="Y79" i="5"/>
  <c r="Z79" i="5"/>
  <c r="Y80" i="5"/>
  <c r="Z80" i="5"/>
  <c r="Y81" i="5"/>
  <c r="Z81" i="5"/>
  <c r="Y82" i="5"/>
  <c r="Z82" i="5"/>
  <c r="Y83" i="5"/>
  <c r="Z83" i="5"/>
  <c r="Y84" i="5"/>
  <c r="Z84" i="5"/>
  <c r="Y90" i="5"/>
  <c r="Z90" i="5"/>
  <c r="Y91" i="5"/>
  <c r="Z91" i="5"/>
  <c r="Y69" i="6"/>
  <c r="Z69" i="6"/>
  <c r="Y70" i="6"/>
  <c r="Z70" i="6"/>
  <c r="Y72" i="6"/>
  <c r="Z72" i="6"/>
  <c r="Y73" i="6"/>
  <c r="Z73" i="6"/>
  <c r="Y74" i="6"/>
  <c r="Z74" i="6"/>
  <c r="Y76" i="6"/>
  <c r="Z76" i="6"/>
  <c r="Y77" i="6"/>
  <c r="Z77" i="6"/>
  <c r="Y78" i="6"/>
  <c r="Z78" i="6"/>
  <c r="Y79" i="6"/>
  <c r="Z79" i="6"/>
  <c r="Y80" i="6"/>
  <c r="Z80" i="6"/>
  <c r="Y81" i="6"/>
  <c r="Z81" i="6"/>
  <c r="Y82" i="6"/>
  <c r="Z82" i="6"/>
  <c r="Y83" i="6"/>
  <c r="Z83" i="6"/>
  <c r="Y84" i="6"/>
  <c r="Z84" i="6"/>
  <c r="Y90" i="6"/>
  <c r="Z90" i="6"/>
  <c r="Y91" i="6"/>
  <c r="Z91" i="6"/>
  <c r="Y69" i="7"/>
  <c r="Z69" i="7"/>
  <c r="Y70" i="7"/>
  <c r="Z70" i="7"/>
  <c r="Y72" i="7"/>
  <c r="Z72" i="7"/>
  <c r="Y73" i="7"/>
  <c r="Z73" i="7"/>
  <c r="Y74" i="7"/>
  <c r="Z74" i="7"/>
  <c r="Y76" i="7"/>
  <c r="Z76" i="7"/>
  <c r="Y77" i="7"/>
  <c r="Z77" i="7"/>
  <c r="Y78" i="7"/>
  <c r="Z78" i="7"/>
  <c r="Y79" i="7"/>
  <c r="Z79" i="7"/>
  <c r="Y80" i="7"/>
  <c r="Z80" i="7"/>
  <c r="Y81" i="7"/>
  <c r="Z81" i="7"/>
  <c r="Y82" i="7"/>
  <c r="Z82" i="7"/>
  <c r="Y83" i="7"/>
  <c r="Z83" i="7"/>
  <c r="Y84" i="7"/>
  <c r="Z84" i="7"/>
  <c r="Y90" i="7"/>
  <c r="Z90" i="7"/>
  <c r="Y91" i="7"/>
  <c r="Z91" i="7"/>
  <c r="Y69" i="8"/>
  <c r="Z69" i="8"/>
  <c r="Y70" i="8"/>
  <c r="Z70" i="8"/>
  <c r="Y72" i="8"/>
  <c r="Z72" i="8"/>
  <c r="Y73" i="8"/>
  <c r="Z73" i="8"/>
  <c r="Y74" i="8"/>
  <c r="Z74" i="8"/>
  <c r="Y76" i="8"/>
  <c r="Z76" i="8"/>
  <c r="Y77" i="8"/>
  <c r="Z77" i="8"/>
  <c r="Y78" i="8"/>
  <c r="Z78" i="8"/>
  <c r="Y79" i="8"/>
  <c r="Z79" i="8"/>
  <c r="Y80" i="8"/>
  <c r="Z80" i="8"/>
  <c r="Y81" i="8"/>
  <c r="Z81" i="8"/>
  <c r="Y82" i="8"/>
  <c r="Z82" i="8"/>
  <c r="Y83" i="8"/>
  <c r="Z83" i="8"/>
  <c r="Y84" i="8"/>
  <c r="Z84" i="8"/>
  <c r="Y90" i="8"/>
  <c r="Z90" i="8"/>
  <c r="Y91" i="8"/>
  <c r="Z91" i="8"/>
  <c r="Y69" i="9"/>
  <c r="Z69" i="9"/>
  <c r="Y70" i="9"/>
  <c r="Z70" i="9"/>
  <c r="Y72" i="9"/>
  <c r="Z72" i="9"/>
  <c r="Y73" i="9"/>
  <c r="Z73" i="9"/>
  <c r="Y74" i="9"/>
  <c r="Z74" i="9"/>
  <c r="Y76" i="9"/>
  <c r="Z76" i="9"/>
  <c r="Y77" i="9"/>
  <c r="Z77" i="9"/>
  <c r="Y78" i="9"/>
  <c r="Z78" i="9"/>
  <c r="Y79" i="9"/>
  <c r="Z79" i="9"/>
  <c r="Y80" i="9"/>
  <c r="Z80" i="9"/>
  <c r="Y81" i="9"/>
  <c r="Z81" i="9"/>
  <c r="Y82" i="9"/>
  <c r="Z82" i="9"/>
  <c r="Y83" i="9"/>
  <c r="Z83" i="9"/>
  <c r="Y84" i="9"/>
  <c r="Z84" i="9"/>
  <c r="Y86" i="9"/>
  <c r="Z86" i="9"/>
  <c r="Y90" i="9"/>
  <c r="Z90" i="9"/>
  <c r="Y91" i="9"/>
  <c r="Z91" i="9"/>
  <c r="Y69" i="10"/>
  <c r="Z69" i="10"/>
  <c r="Y70" i="10"/>
  <c r="Z70" i="10"/>
  <c r="Y72" i="10"/>
  <c r="Z72" i="10"/>
  <c r="Y73" i="10"/>
  <c r="Z73" i="10"/>
  <c r="Y74" i="10"/>
  <c r="Z74" i="10"/>
  <c r="Y76" i="10"/>
  <c r="Z76" i="10"/>
  <c r="Y77" i="10"/>
  <c r="Z77" i="10"/>
  <c r="Y78" i="10"/>
  <c r="Z78" i="10"/>
  <c r="Y79" i="10"/>
  <c r="Z79" i="10"/>
  <c r="Y80" i="10"/>
  <c r="Z80" i="10"/>
  <c r="Y81" i="10"/>
  <c r="Z81" i="10"/>
  <c r="Y82" i="10"/>
  <c r="Z82" i="10"/>
  <c r="Y83" i="10"/>
  <c r="Z83" i="10"/>
  <c r="Y84" i="10"/>
  <c r="Z84" i="10"/>
  <c r="Y90" i="10"/>
  <c r="Z90" i="10"/>
  <c r="Y91" i="10"/>
  <c r="Z91" i="10"/>
  <c r="Y69" i="11"/>
  <c r="Z69" i="11"/>
  <c r="Y70" i="11"/>
  <c r="Z70" i="11"/>
  <c r="Y72" i="11"/>
  <c r="Z72" i="11"/>
  <c r="Y73" i="11"/>
  <c r="Z73" i="11"/>
  <c r="Y74" i="11"/>
  <c r="Z74" i="11"/>
  <c r="Y76" i="11"/>
  <c r="Z76" i="11"/>
  <c r="Y77" i="11"/>
  <c r="Z77" i="11"/>
  <c r="Y78" i="11"/>
  <c r="Z78" i="11"/>
  <c r="Y79" i="11"/>
  <c r="Z79" i="11"/>
  <c r="Y80" i="11"/>
  <c r="Z80" i="11"/>
  <c r="Y81" i="11"/>
  <c r="Z81" i="11"/>
  <c r="Y82" i="11"/>
  <c r="Z82" i="11"/>
  <c r="Y83" i="11"/>
  <c r="Z83" i="11"/>
  <c r="Y84" i="11"/>
  <c r="Z84" i="11"/>
  <c r="Y90" i="11"/>
  <c r="Z90" i="11"/>
  <c r="Y91" i="11"/>
  <c r="Z91" i="11"/>
  <c r="Y69" i="18"/>
  <c r="Z69" i="18"/>
  <c r="Y70" i="18"/>
  <c r="Z70" i="18"/>
  <c r="Y72" i="18"/>
  <c r="Z72" i="18"/>
  <c r="Y73" i="18"/>
  <c r="Z73" i="18"/>
  <c r="Y74" i="18"/>
  <c r="Z74" i="18"/>
  <c r="Y76" i="18"/>
  <c r="Z76" i="18"/>
  <c r="Y77" i="18"/>
  <c r="Z77" i="18"/>
  <c r="Y78" i="18"/>
  <c r="Z78" i="18"/>
  <c r="Y79" i="18"/>
  <c r="Z79" i="18"/>
  <c r="Y80" i="18"/>
  <c r="Z80" i="18"/>
  <c r="Y81" i="18"/>
  <c r="Z81" i="18"/>
  <c r="Y82" i="18"/>
  <c r="Z82" i="18"/>
  <c r="Y83" i="18"/>
  <c r="Z83" i="18"/>
  <c r="Y84" i="18"/>
  <c r="Z84" i="18"/>
  <c r="Y90" i="18"/>
  <c r="Z90" i="18"/>
  <c r="Y91" i="18"/>
  <c r="Z91" i="18"/>
  <c r="Y69" i="20"/>
  <c r="Z69" i="20"/>
  <c r="Y70" i="20"/>
  <c r="Z70" i="20"/>
  <c r="Y72" i="20"/>
  <c r="Z72" i="20"/>
  <c r="Y73" i="20"/>
  <c r="Z73" i="20"/>
  <c r="Y74" i="20"/>
  <c r="Z74" i="20"/>
  <c r="Y76" i="20"/>
  <c r="Z76" i="20"/>
  <c r="Y77" i="20"/>
  <c r="Z77" i="20"/>
  <c r="Y78" i="20"/>
  <c r="Z78" i="20"/>
  <c r="Y79" i="20"/>
  <c r="Z79" i="20"/>
  <c r="Y80" i="20"/>
  <c r="Z80" i="20"/>
  <c r="Y81" i="20"/>
  <c r="Z81" i="20"/>
  <c r="Y82" i="20"/>
  <c r="Z82" i="20"/>
  <c r="Y83" i="20"/>
  <c r="Z83" i="20"/>
  <c r="Y84" i="20"/>
  <c r="Z84" i="20"/>
  <c r="Y90" i="20"/>
  <c r="Z90" i="20"/>
  <c r="Y91" i="20"/>
  <c r="Z91" i="20"/>
  <c r="Y69" i="21"/>
  <c r="Z69" i="21"/>
  <c r="Y70" i="21"/>
  <c r="Z70" i="21"/>
  <c r="Y72" i="21"/>
  <c r="Z72" i="21"/>
  <c r="Y73" i="21"/>
  <c r="Z73" i="21"/>
  <c r="Y74" i="21"/>
  <c r="Z74" i="21"/>
  <c r="Y76" i="21"/>
  <c r="Z76" i="21"/>
  <c r="Y77" i="21"/>
  <c r="Z77" i="21"/>
  <c r="Y78" i="21"/>
  <c r="Z78" i="21"/>
  <c r="Y79" i="21"/>
  <c r="Z79" i="21"/>
  <c r="Y80" i="21"/>
  <c r="Z80" i="21"/>
  <c r="Y81" i="21"/>
  <c r="Z81" i="21"/>
  <c r="Y82" i="21"/>
  <c r="Z82" i="21"/>
  <c r="Y83" i="21"/>
  <c r="Z83" i="21"/>
  <c r="Y84" i="21"/>
  <c r="Y85" i="21" s="1"/>
  <c r="Z84" i="21"/>
  <c r="Y90" i="21"/>
  <c r="Z90" i="21"/>
  <c r="Y91" i="21"/>
  <c r="Z91" i="21"/>
  <c r="Y69" i="23"/>
  <c r="Z69" i="23"/>
  <c r="Y70" i="23"/>
  <c r="Z70" i="23"/>
  <c r="Y72" i="23"/>
  <c r="Z72" i="23"/>
  <c r="Y73" i="23"/>
  <c r="Z73" i="23"/>
  <c r="Y74" i="23"/>
  <c r="Z74" i="23"/>
  <c r="Y76" i="23"/>
  <c r="Z76" i="23"/>
  <c r="Y77" i="23"/>
  <c r="Z77" i="23"/>
  <c r="Y78" i="23"/>
  <c r="Z78" i="23"/>
  <c r="Y79" i="23"/>
  <c r="Z79" i="23"/>
  <c r="Y80" i="23"/>
  <c r="Z80" i="23"/>
  <c r="Y81" i="23"/>
  <c r="Z81" i="23"/>
  <c r="Y82" i="23"/>
  <c r="Z82" i="23"/>
  <c r="Y83" i="23"/>
  <c r="Z83" i="23"/>
  <c r="Y84" i="23"/>
  <c r="Z84" i="23"/>
  <c r="Y90" i="23"/>
  <c r="Z90" i="23"/>
  <c r="Y91" i="23"/>
  <c r="Z91" i="23"/>
  <c r="S76" i="23"/>
  <c r="Q22" i="23"/>
  <c r="P22" i="23"/>
  <c r="N76" i="23"/>
  <c r="AA100" i="23"/>
  <c r="C93" i="23"/>
  <c r="AB91" i="23"/>
  <c r="AA91" i="23"/>
  <c r="X91" i="23"/>
  <c r="W91" i="23"/>
  <c r="V91" i="23"/>
  <c r="U91" i="23"/>
  <c r="T91" i="23"/>
  <c r="S91" i="23"/>
  <c r="R91" i="23"/>
  <c r="Q91" i="23"/>
  <c r="P91" i="23"/>
  <c r="M91" i="23"/>
  <c r="L91" i="23"/>
  <c r="K91" i="23"/>
  <c r="I91" i="23"/>
  <c r="H91" i="23"/>
  <c r="G91" i="23"/>
  <c r="F91" i="23"/>
  <c r="E91" i="23"/>
  <c r="D91" i="23"/>
  <c r="C91" i="23"/>
  <c r="AB90" i="23"/>
  <c r="AA90" i="23"/>
  <c r="X90" i="23"/>
  <c r="W90" i="23"/>
  <c r="V90" i="23"/>
  <c r="U90" i="23"/>
  <c r="T90" i="23"/>
  <c r="S90" i="23"/>
  <c r="Q90" i="23"/>
  <c r="P90" i="23"/>
  <c r="O90" i="23"/>
  <c r="N90" i="23"/>
  <c r="L90" i="23"/>
  <c r="K90" i="23"/>
  <c r="I90" i="23"/>
  <c r="H90" i="23"/>
  <c r="G90" i="23"/>
  <c r="F90" i="23"/>
  <c r="E90" i="23"/>
  <c r="D90" i="23"/>
  <c r="C90" i="23"/>
  <c r="AB86" i="23"/>
  <c r="AA86" i="23"/>
  <c r="L86" i="23"/>
  <c r="J85" i="23"/>
  <c r="AB84" i="23"/>
  <c r="AA84" i="23"/>
  <c r="X84" i="23"/>
  <c r="W84" i="23"/>
  <c r="V84" i="23"/>
  <c r="U84" i="23"/>
  <c r="T84" i="23"/>
  <c r="Q84" i="23"/>
  <c r="P84" i="23"/>
  <c r="O84" i="23"/>
  <c r="L84" i="23"/>
  <c r="K84" i="23"/>
  <c r="I84" i="23"/>
  <c r="H84" i="23"/>
  <c r="G84" i="23"/>
  <c r="F84" i="23"/>
  <c r="E84" i="23"/>
  <c r="C84" i="23"/>
  <c r="AB83" i="23"/>
  <c r="AA83" i="23"/>
  <c r="X83" i="23"/>
  <c r="W83" i="23"/>
  <c r="V83" i="23"/>
  <c r="U83" i="23"/>
  <c r="T83" i="23"/>
  <c r="S83" i="23"/>
  <c r="Q83" i="23"/>
  <c r="P83" i="23"/>
  <c r="L83" i="23"/>
  <c r="K83" i="23"/>
  <c r="I83" i="23"/>
  <c r="H83" i="23"/>
  <c r="G83" i="23"/>
  <c r="F83" i="23"/>
  <c r="E83" i="23"/>
  <c r="C83" i="23"/>
  <c r="AB82" i="23"/>
  <c r="AA82" i="23"/>
  <c r="X82" i="23"/>
  <c r="W82" i="23"/>
  <c r="V82" i="23"/>
  <c r="U82" i="23"/>
  <c r="Q82" i="23"/>
  <c r="P82" i="23"/>
  <c r="L82" i="23"/>
  <c r="K82" i="23"/>
  <c r="I82" i="23"/>
  <c r="H82" i="23"/>
  <c r="G82" i="23"/>
  <c r="F82" i="23"/>
  <c r="C82" i="23"/>
  <c r="AB81" i="23"/>
  <c r="AA81" i="23"/>
  <c r="X81" i="23"/>
  <c r="W81" i="23"/>
  <c r="V81" i="23"/>
  <c r="U81" i="23"/>
  <c r="T81" i="23"/>
  <c r="Q81" i="23"/>
  <c r="P81" i="23"/>
  <c r="O81" i="23"/>
  <c r="L81" i="23"/>
  <c r="K81" i="23"/>
  <c r="I81" i="23"/>
  <c r="H81" i="23"/>
  <c r="G81" i="23"/>
  <c r="F81" i="23"/>
  <c r="E81" i="23"/>
  <c r="C81" i="23"/>
  <c r="AB80" i="23"/>
  <c r="AA80" i="23"/>
  <c r="X80" i="23"/>
  <c r="W80" i="23"/>
  <c r="V80" i="23"/>
  <c r="U80" i="23"/>
  <c r="T80" i="23"/>
  <c r="R80" i="23"/>
  <c r="Q80" i="23"/>
  <c r="P80" i="23"/>
  <c r="O80" i="23"/>
  <c r="L80" i="23"/>
  <c r="K80" i="23"/>
  <c r="I80" i="23"/>
  <c r="H80" i="23"/>
  <c r="G80" i="23"/>
  <c r="F80" i="23"/>
  <c r="E80" i="23"/>
  <c r="D80" i="23"/>
  <c r="C80" i="23"/>
  <c r="AB79" i="23"/>
  <c r="AA79" i="23"/>
  <c r="X79" i="23"/>
  <c r="W79" i="23"/>
  <c r="V79" i="23"/>
  <c r="U79" i="23"/>
  <c r="T79" i="23"/>
  <c r="Q79" i="23"/>
  <c r="P79" i="23"/>
  <c r="O79" i="23"/>
  <c r="L79" i="23"/>
  <c r="K79" i="23"/>
  <c r="I79" i="23"/>
  <c r="H79" i="23"/>
  <c r="G79" i="23"/>
  <c r="F79" i="23"/>
  <c r="E79" i="23"/>
  <c r="C79" i="23"/>
  <c r="AB78" i="23"/>
  <c r="AA78" i="23"/>
  <c r="X78" i="23"/>
  <c r="W78" i="23"/>
  <c r="V78" i="23"/>
  <c r="U78" i="23"/>
  <c r="T78" i="23"/>
  <c r="Q78" i="23"/>
  <c r="P78" i="23"/>
  <c r="O78" i="23"/>
  <c r="L78" i="23"/>
  <c r="K78" i="23"/>
  <c r="I78" i="23"/>
  <c r="H78" i="23"/>
  <c r="G78" i="23"/>
  <c r="F78" i="23"/>
  <c r="E78" i="23"/>
  <c r="C78" i="23"/>
  <c r="AB77" i="23"/>
  <c r="AA77" i="23"/>
  <c r="X77" i="23"/>
  <c r="W77" i="23"/>
  <c r="V77" i="23"/>
  <c r="U77" i="23"/>
  <c r="T77" i="23"/>
  <c r="Q77" i="23"/>
  <c r="P77" i="23"/>
  <c r="L77" i="23"/>
  <c r="I77" i="23"/>
  <c r="H77" i="23"/>
  <c r="G77" i="23"/>
  <c r="F77" i="23"/>
  <c r="C77" i="23"/>
  <c r="AB76" i="23"/>
  <c r="AA76" i="23"/>
  <c r="X76" i="23"/>
  <c r="W76" i="23"/>
  <c r="V76" i="23"/>
  <c r="U76" i="23"/>
  <c r="T76" i="23"/>
  <c r="Q76" i="23"/>
  <c r="P76" i="23"/>
  <c r="O76" i="23"/>
  <c r="L76" i="23"/>
  <c r="K76" i="23"/>
  <c r="I76" i="23"/>
  <c r="G76" i="23"/>
  <c r="F76" i="23"/>
  <c r="E76" i="23"/>
  <c r="C76" i="23"/>
  <c r="J75" i="23"/>
  <c r="AB74" i="23"/>
  <c r="AA74" i="23"/>
  <c r="X74" i="23"/>
  <c r="W74" i="23"/>
  <c r="V74" i="23"/>
  <c r="U74" i="23"/>
  <c r="T74" i="23"/>
  <c r="S74" i="23"/>
  <c r="R74" i="23"/>
  <c r="Q74" i="23"/>
  <c r="P74" i="23"/>
  <c r="O74" i="23"/>
  <c r="L74" i="23"/>
  <c r="K74" i="23"/>
  <c r="I74" i="23"/>
  <c r="H74" i="23"/>
  <c r="G74" i="23"/>
  <c r="F74" i="23"/>
  <c r="E74" i="23"/>
  <c r="D74" i="23"/>
  <c r="C74" i="23"/>
  <c r="AB73" i="23"/>
  <c r="AA73" i="23"/>
  <c r="X73" i="23"/>
  <c r="W73" i="23"/>
  <c r="V73" i="23"/>
  <c r="U73" i="23"/>
  <c r="T73" i="23"/>
  <c r="S73" i="23"/>
  <c r="Q73" i="23"/>
  <c r="P73" i="23"/>
  <c r="O73" i="23"/>
  <c r="L73" i="23"/>
  <c r="K73" i="23"/>
  <c r="H73" i="23"/>
  <c r="F73" i="23"/>
  <c r="E73" i="23"/>
  <c r="D73" i="23"/>
  <c r="C73" i="23"/>
  <c r="AB72" i="23"/>
  <c r="AA72" i="23"/>
  <c r="X72" i="23"/>
  <c r="W72" i="23"/>
  <c r="V72" i="23"/>
  <c r="T72" i="23"/>
  <c r="S72" i="23"/>
  <c r="R72" i="23"/>
  <c r="Q72" i="23"/>
  <c r="Q75" i="23" s="1"/>
  <c r="P72" i="23"/>
  <c r="L72" i="23"/>
  <c r="K72" i="23"/>
  <c r="I72" i="23"/>
  <c r="H72" i="23"/>
  <c r="G72" i="23"/>
  <c r="F72" i="23"/>
  <c r="E72" i="23"/>
  <c r="D72" i="23"/>
  <c r="C72" i="23"/>
  <c r="AB71" i="23"/>
  <c r="J71" i="23"/>
  <c r="J92" i="23" s="1"/>
  <c r="J93" i="23" s="1"/>
  <c r="AB70" i="23"/>
  <c r="AA70" i="23"/>
  <c r="X70" i="23"/>
  <c r="W70" i="23"/>
  <c r="V70" i="23"/>
  <c r="T70" i="23"/>
  <c r="S70" i="23"/>
  <c r="R70" i="23"/>
  <c r="Q70" i="23"/>
  <c r="O70" i="23"/>
  <c r="L70" i="23"/>
  <c r="I70" i="23"/>
  <c r="H70" i="23"/>
  <c r="F70" i="23"/>
  <c r="E70" i="23"/>
  <c r="D70" i="23"/>
  <c r="C70" i="23"/>
  <c r="AB69" i="23"/>
  <c r="AA69" i="23"/>
  <c r="X69" i="23"/>
  <c r="W69" i="23"/>
  <c r="V69" i="23"/>
  <c r="T69" i="23"/>
  <c r="S69" i="23"/>
  <c r="R69" i="23"/>
  <c r="Q69" i="23"/>
  <c r="O69" i="23"/>
  <c r="L69" i="23"/>
  <c r="H69" i="23"/>
  <c r="H71" i="23" s="1"/>
  <c r="F69" i="23"/>
  <c r="E69" i="23"/>
  <c r="E71" i="23" s="1"/>
  <c r="D69" i="23"/>
  <c r="C69" i="23"/>
  <c r="X56" i="23"/>
  <c r="W56" i="23"/>
  <c r="V56" i="23"/>
  <c r="U56" i="23"/>
  <c r="Q56" i="23"/>
  <c r="P56" i="23"/>
  <c r="I56" i="23"/>
  <c r="G56" i="23"/>
  <c r="F56" i="23"/>
  <c r="X46" i="23"/>
  <c r="W46" i="23"/>
  <c r="V46" i="23"/>
  <c r="T46" i="23"/>
  <c r="S46" i="23"/>
  <c r="Q46" i="23"/>
  <c r="P46" i="23"/>
  <c r="AB35" i="23"/>
  <c r="AB34" i="23"/>
  <c r="AB33" i="23"/>
  <c r="AB32" i="23"/>
  <c r="X32" i="23"/>
  <c r="V32" i="23"/>
  <c r="J32" i="23"/>
  <c r="J100" i="23" s="1"/>
  <c r="F32" i="23"/>
  <c r="F34" i="23" s="1"/>
  <c r="C32" i="23"/>
  <c r="C34" i="23" s="1"/>
  <c r="AB31" i="23"/>
  <c r="AB30" i="23"/>
  <c r="AB29" i="23"/>
  <c r="AB28" i="23"/>
  <c r="AB27" i="23"/>
  <c r="AB26" i="23"/>
  <c r="AB24" i="23"/>
  <c r="AB23" i="23"/>
  <c r="AB22" i="23"/>
  <c r="X22" i="23"/>
  <c r="W22" i="23"/>
  <c r="T22" i="23"/>
  <c r="AB21" i="23"/>
  <c r="AB20" i="23"/>
  <c r="AB19" i="23"/>
  <c r="AB18" i="23"/>
  <c r="AB17" i="23"/>
  <c r="AB16" i="23"/>
  <c r="AB15" i="23"/>
  <c r="AB14" i="23"/>
  <c r="AB13" i="23"/>
  <c r="AB12" i="23"/>
  <c r="AB11" i="23"/>
  <c r="AB10" i="23"/>
  <c r="AB9" i="23"/>
  <c r="AB8" i="23"/>
  <c r="AB7" i="23"/>
  <c r="AB6" i="23"/>
  <c r="X6" i="23"/>
  <c r="W6" i="23"/>
  <c r="T6" i="23"/>
  <c r="J85" i="16"/>
  <c r="J85" i="15"/>
  <c r="J85" i="14"/>
  <c r="J85" i="13"/>
  <c r="J85" i="12"/>
  <c r="J85" i="1"/>
  <c r="J85" i="3"/>
  <c r="J85" i="4"/>
  <c r="J85" i="5"/>
  <c r="J85" i="6"/>
  <c r="J85" i="7"/>
  <c r="J85" i="8"/>
  <c r="J85" i="9"/>
  <c r="J85" i="10"/>
  <c r="L85" i="10"/>
  <c r="AB85" i="10"/>
  <c r="J85" i="11"/>
  <c r="J85" i="18"/>
  <c r="J85" i="20"/>
  <c r="J85" i="21"/>
  <c r="J75" i="16"/>
  <c r="J75" i="15"/>
  <c r="J75" i="14"/>
  <c r="J75" i="13"/>
  <c r="J75" i="12"/>
  <c r="J75" i="1"/>
  <c r="J75" i="3"/>
  <c r="J75" i="4"/>
  <c r="J75" i="5"/>
  <c r="J75" i="6"/>
  <c r="J75" i="7"/>
  <c r="J75" i="8"/>
  <c r="J75" i="9"/>
  <c r="J75" i="10"/>
  <c r="L75" i="10"/>
  <c r="AB75" i="10"/>
  <c r="AB92" i="10" s="1"/>
  <c r="J75" i="11"/>
  <c r="J75" i="18"/>
  <c r="J75" i="20"/>
  <c r="J75" i="21"/>
  <c r="J71" i="16"/>
  <c r="J92" i="16" s="1"/>
  <c r="J93" i="16" s="1"/>
  <c r="J71" i="15"/>
  <c r="J92" i="15" s="1"/>
  <c r="J93" i="15" s="1"/>
  <c r="J71" i="14"/>
  <c r="J92" i="14" s="1"/>
  <c r="J93" i="14" s="1"/>
  <c r="J71" i="13"/>
  <c r="J92" i="13" s="1"/>
  <c r="J93" i="13" s="1"/>
  <c r="J71" i="12"/>
  <c r="J92" i="12" s="1"/>
  <c r="J93" i="12" s="1"/>
  <c r="J71" i="1"/>
  <c r="J92" i="1" s="1"/>
  <c r="J93" i="1" s="1"/>
  <c r="J71" i="3"/>
  <c r="J92" i="3" s="1"/>
  <c r="J93" i="3" s="1"/>
  <c r="J71" i="4"/>
  <c r="J92" i="4" s="1"/>
  <c r="J93" i="4" s="1"/>
  <c r="J71" i="5"/>
  <c r="J92" i="5" s="1"/>
  <c r="J93" i="5" s="1"/>
  <c r="J71" i="6"/>
  <c r="J92" i="6" s="1"/>
  <c r="J93" i="6" s="1"/>
  <c r="J71" i="7"/>
  <c r="J92" i="7" s="1"/>
  <c r="J71" i="8"/>
  <c r="J92" i="8" s="1"/>
  <c r="J93" i="8" s="1"/>
  <c r="J71" i="9"/>
  <c r="J92" i="9" s="1"/>
  <c r="J93" i="9" s="1"/>
  <c r="J71" i="10"/>
  <c r="J92" i="10" s="1"/>
  <c r="J93" i="10" s="1"/>
  <c r="L71" i="10"/>
  <c r="L92" i="10" s="1"/>
  <c r="J71" i="11"/>
  <c r="J92" i="11" s="1"/>
  <c r="J93" i="11" s="1"/>
  <c r="J71" i="18"/>
  <c r="J71" i="20"/>
  <c r="J92" i="20" s="1"/>
  <c r="J93" i="20" s="1"/>
  <c r="J71" i="21"/>
  <c r="W32" i="15"/>
  <c r="U6" i="15"/>
  <c r="U12" i="15" s="1"/>
  <c r="I12" i="15"/>
  <c r="H22" i="15"/>
  <c r="E12" i="15"/>
  <c r="W32" i="16"/>
  <c r="W34" i="16" s="1"/>
  <c r="U6" i="16"/>
  <c r="U12" i="16" s="1"/>
  <c r="I12" i="16"/>
  <c r="H22" i="16"/>
  <c r="G22" i="16"/>
  <c r="U6" i="14"/>
  <c r="U12" i="14" s="1"/>
  <c r="I12" i="14"/>
  <c r="H22" i="14"/>
  <c r="W32" i="13"/>
  <c r="U70" i="13"/>
  <c r="W58" i="12"/>
  <c r="W58" i="1"/>
  <c r="E22" i="1"/>
  <c r="W58" i="5"/>
  <c r="W32" i="6"/>
  <c r="W58" i="7"/>
  <c r="W32" i="8"/>
  <c r="W34" i="8" s="1"/>
  <c r="E22" i="8"/>
  <c r="AB7" i="21"/>
  <c r="AB8" i="21"/>
  <c r="AB9" i="21"/>
  <c r="AB10" i="21"/>
  <c r="AB11" i="21"/>
  <c r="AB12" i="21"/>
  <c r="AB13" i="21"/>
  <c r="AB14" i="21"/>
  <c r="AB15" i="21"/>
  <c r="AB16" i="21"/>
  <c r="AB17" i="21"/>
  <c r="AB18" i="21"/>
  <c r="AB19" i="21"/>
  <c r="AB20" i="21"/>
  <c r="AB21" i="21"/>
  <c r="AB22" i="21"/>
  <c r="AB23" i="21"/>
  <c r="AB24" i="21"/>
  <c r="AB25" i="21"/>
  <c r="AB26" i="21"/>
  <c r="AB27" i="21"/>
  <c r="AB28" i="21"/>
  <c r="AB29" i="21"/>
  <c r="AB30" i="21"/>
  <c r="AB31" i="21"/>
  <c r="AB32" i="21"/>
  <c r="AB33" i="21"/>
  <c r="AB34" i="21"/>
  <c r="AB35" i="21"/>
  <c r="J93" i="7"/>
  <c r="J100" i="15"/>
  <c r="J100" i="14"/>
  <c r="J100" i="13"/>
  <c r="J100" i="12"/>
  <c r="J100" i="1"/>
  <c r="J100" i="3"/>
  <c r="J100" i="4"/>
  <c r="J100" i="5"/>
  <c r="J100" i="6"/>
  <c r="J100" i="7"/>
  <c r="J100" i="8"/>
  <c r="J100" i="9"/>
  <c r="J12" i="16"/>
  <c r="J12" i="15"/>
  <c r="J12" i="14"/>
  <c r="J12" i="13"/>
  <c r="J12" i="12"/>
  <c r="J12" i="1"/>
  <c r="J12" i="3"/>
  <c r="J12" i="4"/>
  <c r="J12" i="5"/>
  <c r="J12" i="6"/>
  <c r="J12" i="7"/>
  <c r="J12" i="8"/>
  <c r="J12" i="9"/>
  <c r="C93" i="21"/>
  <c r="X91" i="21"/>
  <c r="W91" i="21"/>
  <c r="V91" i="21"/>
  <c r="U91" i="21"/>
  <c r="T91" i="21"/>
  <c r="S91" i="21"/>
  <c r="R91" i="21"/>
  <c r="Q91" i="21"/>
  <c r="P91" i="21"/>
  <c r="M91" i="21"/>
  <c r="K91" i="21"/>
  <c r="I91" i="21"/>
  <c r="H91" i="21"/>
  <c r="G91" i="21"/>
  <c r="F91" i="21"/>
  <c r="E91" i="21"/>
  <c r="D91" i="21"/>
  <c r="C91" i="21"/>
  <c r="X90" i="21"/>
  <c r="W90" i="21"/>
  <c r="V90" i="21"/>
  <c r="U90" i="21"/>
  <c r="T90" i="21"/>
  <c r="S90" i="21"/>
  <c r="Q90" i="21"/>
  <c r="P90" i="21"/>
  <c r="O90" i="21"/>
  <c r="N90" i="21"/>
  <c r="K90" i="21"/>
  <c r="I90" i="21"/>
  <c r="H90" i="21"/>
  <c r="G90" i="21"/>
  <c r="F90" i="21"/>
  <c r="E90" i="21"/>
  <c r="D90" i="21"/>
  <c r="C90" i="21"/>
  <c r="X84" i="21"/>
  <c r="W84" i="21"/>
  <c r="V84" i="21"/>
  <c r="U84" i="21"/>
  <c r="T84" i="21"/>
  <c r="Q84" i="21"/>
  <c r="P84" i="21"/>
  <c r="O84" i="21"/>
  <c r="K84" i="21"/>
  <c r="I84" i="21"/>
  <c r="H84" i="21"/>
  <c r="G84" i="21"/>
  <c r="F84" i="21"/>
  <c r="E84" i="21"/>
  <c r="C84" i="21"/>
  <c r="X83" i="21"/>
  <c r="W83" i="21"/>
  <c r="V83" i="21"/>
  <c r="U83" i="21"/>
  <c r="T83" i="21"/>
  <c r="S83" i="21"/>
  <c r="Q83" i="21"/>
  <c r="P83" i="21"/>
  <c r="K83" i="21"/>
  <c r="I83" i="21"/>
  <c r="H83" i="21"/>
  <c r="G83" i="21"/>
  <c r="F83" i="21"/>
  <c r="E83" i="21"/>
  <c r="C83" i="21"/>
  <c r="X82" i="21"/>
  <c r="W82" i="21"/>
  <c r="V82" i="21"/>
  <c r="U82" i="21"/>
  <c r="Q82" i="21"/>
  <c r="P82" i="21"/>
  <c r="K82" i="21"/>
  <c r="I82" i="21"/>
  <c r="H82" i="21"/>
  <c r="G82" i="21"/>
  <c r="F82" i="21"/>
  <c r="C82" i="21"/>
  <c r="X81" i="21"/>
  <c r="W81" i="21"/>
  <c r="V81" i="21"/>
  <c r="U81" i="21"/>
  <c r="T81" i="21"/>
  <c r="Q81" i="21"/>
  <c r="P81" i="21"/>
  <c r="O81" i="21"/>
  <c r="K81" i="21"/>
  <c r="I81" i="21"/>
  <c r="H81" i="21"/>
  <c r="G81" i="21"/>
  <c r="F81" i="21"/>
  <c r="E81" i="21"/>
  <c r="C81" i="21"/>
  <c r="X80" i="21"/>
  <c r="W80" i="21"/>
  <c r="V80" i="21"/>
  <c r="U80" i="21"/>
  <c r="T80" i="21"/>
  <c r="R80" i="21"/>
  <c r="Q80" i="21"/>
  <c r="P80" i="21"/>
  <c r="O80" i="21"/>
  <c r="K80" i="21"/>
  <c r="I80" i="21"/>
  <c r="H80" i="21"/>
  <c r="G80" i="21"/>
  <c r="F80" i="21"/>
  <c r="E80" i="21"/>
  <c r="D80" i="21"/>
  <c r="C80" i="21"/>
  <c r="X79" i="21"/>
  <c r="W79" i="21"/>
  <c r="V79" i="21"/>
  <c r="U79" i="21"/>
  <c r="T79" i="21"/>
  <c r="Q79" i="21"/>
  <c r="P79" i="21"/>
  <c r="O79" i="21"/>
  <c r="K79" i="21"/>
  <c r="I79" i="21"/>
  <c r="H79" i="21"/>
  <c r="G79" i="21"/>
  <c r="F79" i="21"/>
  <c r="E79" i="21"/>
  <c r="C79" i="21"/>
  <c r="X78" i="21"/>
  <c r="W78" i="21"/>
  <c r="V78" i="21"/>
  <c r="U78" i="21"/>
  <c r="T78" i="21"/>
  <c r="Q78" i="21"/>
  <c r="P78" i="21"/>
  <c r="O78" i="21"/>
  <c r="K78" i="21"/>
  <c r="I78" i="21"/>
  <c r="H78" i="21"/>
  <c r="G78" i="21"/>
  <c r="F78" i="21"/>
  <c r="E78" i="21"/>
  <c r="C78" i="21"/>
  <c r="X77" i="21"/>
  <c r="W77" i="21"/>
  <c r="V77" i="21"/>
  <c r="U77" i="21"/>
  <c r="T77" i="21"/>
  <c r="Q77" i="21"/>
  <c r="P77" i="21"/>
  <c r="I77" i="21"/>
  <c r="H77" i="21"/>
  <c r="G77" i="21"/>
  <c r="F77" i="21"/>
  <c r="C77" i="21"/>
  <c r="X76" i="21"/>
  <c r="W76" i="21"/>
  <c r="V76" i="21"/>
  <c r="U76" i="21"/>
  <c r="T76" i="21"/>
  <c r="Q76" i="21"/>
  <c r="P76" i="21"/>
  <c r="O76" i="21"/>
  <c r="K76" i="21"/>
  <c r="I76" i="21"/>
  <c r="G76" i="21"/>
  <c r="F76" i="21"/>
  <c r="E76" i="21"/>
  <c r="C76" i="21"/>
  <c r="X74" i="21"/>
  <c r="W74" i="21"/>
  <c r="V74" i="21"/>
  <c r="U74" i="21"/>
  <c r="T74" i="21"/>
  <c r="S74" i="21"/>
  <c r="R74" i="21"/>
  <c r="Q74" i="21"/>
  <c r="P74" i="21"/>
  <c r="O74" i="21"/>
  <c r="K74" i="21"/>
  <c r="I74" i="21"/>
  <c r="H74" i="21"/>
  <c r="G74" i="21"/>
  <c r="F74" i="21"/>
  <c r="E74" i="21"/>
  <c r="D74" i="21"/>
  <c r="C74" i="21"/>
  <c r="X73" i="21"/>
  <c r="W73" i="21"/>
  <c r="V73" i="21"/>
  <c r="U73" i="21"/>
  <c r="T73" i="21"/>
  <c r="S73" i="21"/>
  <c r="Q73" i="21"/>
  <c r="P73" i="21"/>
  <c r="O73" i="21"/>
  <c r="K73" i="21"/>
  <c r="H73" i="21"/>
  <c r="F73" i="21"/>
  <c r="E73" i="21"/>
  <c r="D73" i="21"/>
  <c r="C73" i="21"/>
  <c r="X72" i="21"/>
  <c r="W72" i="21"/>
  <c r="V72" i="21"/>
  <c r="T72" i="21"/>
  <c r="S72" i="21"/>
  <c r="R72" i="21"/>
  <c r="Q72" i="21"/>
  <c r="P72" i="21"/>
  <c r="K72" i="21"/>
  <c r="I72" i="21"/>
  <c r="H72" i="21"/>
  <c r="G72" i="21"/>
  <c r="F72" i="21"/>
  <c r="E72" i="21"/>
  <c r="D72" i="21"/>
  <c r="C72" i="21"/>
  <c r="X70" i="21"/>
  <c r="W70" i="21"/>
  <c r="V70" i="21"/>
  <c r="T70" i="21"/>
  <c r="S70" i="21"/>
  <c r="R70" i="21"/>
  <c r="Q70" i="21"/>
  <c r="O70" i="21"/>
  <c r="I70" i="21"/>
  <c r="H70" i="21"/>
  <c r="F70" i="21"/>
  <c r="E70" i="21"/>
  <c r="D70" i="21"/>
  <c r="C70" i="21"/>
  <c r="X69" i="21"/>
  <c r="X71" i="21" s="1"/>
  <c r="W69" i="21"/>
  <c r="V69" i="21"/>
  <c r="T69" i="21"/>
  <c r="S69" i="21"/>
  <c r="S71" i="21" s="1"/>
  <c r="R69" i="21"/>
  <c r="Q69" i="21"/>
  <c r="O69" i="21"/>
  <c r="H69" i="21"/>
  <c r="F69" i="21"/>
  <c r="E69" i="21"/>
  <c r="D69" i="21"/>
  <c r="C69" i="21"/>
  <c r="L91" i="21"/>
  <c r="L90" i="21"/>
  <c r="X56" i="21"/>
  <c r="W56" i="21"/>
  <c r="V56" i="21"/>
  <c r="U56" i="21"/>
  <c r="Q56" i="21"/>
  <c r="P56" i="21"/>
  <c r="I56" i="21"/>
  <c r="G56" i="21"/>
  <c r="F56" i="21"/>
  <c r="L80" i="21"/>
  <c r="X46" i="21"/>
  <c r="X63" i="21" s="1"/>
  <c r="W46" i="21"/>
  <c r="V46" i="21"/>
  <c r="V63" i="21" s="1"/>
  <c r="T46" i="21"/>
  <c r="S46" i="21"/>
  <c r="Q46" i="21"/>
  <c r="P46" i="21"/>
  <c r="L74" i="21"/>
  <c r="L72" i="21"/>
  <c r="X32" i="21"/>
  <c r="X100" i="21" s="1"/>
  <c r="V32" i="21"/>
  <c r="J32" i="21"/>
  <c r="F32" i="21"/>
  <c r="C32" i="21"/>
  <c r="C100" i="21" s="1"/>
  <c r="W22" i="21"/>
  <c r="T22" i="21"/>
  <c r="X6" i="21"/>
  <c r="W6" i="21"/>
  <c r="T6" i="21"/>
  <c r="J34" i="21"/>
  <c r="J100" i="21"/>
  <c r="C34" i="21"/>
  <c r="J32" i="10"/>
  <c r="J32" i="11"/>
  <c r="J34" i="11" s="1"/>
  <c r="J32" i="18"/>
  <c r="J34" i="18" s="1"/>
  <c r="J32" i="20"/>
  <c r="J34" i="20" s="1"/>
  <c r="J34" i="10"/>
  <c r="J100" i="10"/>
  <c r="C93" i="20"/>
  <c r="X91" i="20"/>
  <c r="W91" i="20"/>
  <c r="V91" i="20"/>
  <c r="U91" i="20"/>
  <c r="T91" i="20"/>
  <c r="S91" i="20"/>
  <c r="R91" i="20"/>
  <c r="Q91" i="20"/>
  <c r="P91" i="20"/>
  <c r="M91" i="20"/>
  <c r="K91" i="20"/>
  <c r="I91" i="20"/>
  <c r="H91" i="20"/>
  <c r="G91" i="20"/>
  <c r="F91" i="20"/>
  <c r="E91" i="20"/>
  <c r="D91" i="20"/>
  <c r="C91" i="20"/>
  <c r="X90" i="20"/>
  <c r="W90" i="20"/>
  <c r="V90" i="20"/>
  <c r="U90" i="20"/>
  <c r="T90" i="20"/>
  <c r="S90" i="20"/>
  <c r="Q90" i="20"/>
  <c r="P90" i="20"/>
  <c r="O90" i="20"/>
  <c r="N90" i="20"/>
  <c r="K90" i="20"/>
  <c r="I90" i="20"/>
  <c r="H90" i="20"/>
  <c r="G90" i="20"/>
  <c r="F90" i="20"/>
  <c r="E90" i="20"/>
  <c r="D90" i="20"/>
  <c r="C90" i="20"/>
  <c r="X84" i="20"/>
  <c r="W84" i="20"/>
  <c r="V84" i="20"/>
  <c r="U84" i="20"/>
  <c r="T84" i="20"/>
  <c r="Q84" i="20"/>
  <c r="P84" i="20"/>
  <c r="O84" i="20"/>
  <c r="K84" i="20"/>
  <c r="I84" i="20"/>
  <c r="H84" i="20"/>
  <c r="G84" i="20"/>
  <c r="F84" i="20"/>
  <c r="E84" i="20"/>
  <c r="C84" i="20"/>
  <c r="X83" i="20"/>
  <c r="W83" i="20"/>
  <c r="V83" i="20"/>
  <c r="U83" i="20"/>
  <c r="T83" i="20"/>
  <c r="S83" i="20"/>
  <c r="Q83" i="20"/>
  <c r="P83" i="20"/>
  <c r="K83" i="20"/>
  <c r="I83" i="20"/>
  <c r="H83" i="20"/>
  <c r="G83" i="20"/>
  <c r="F83" i="20"/>
  <c r="E83" i="20"/>
  <c r="C83" i="20"/>
  <c r="X82" i="20"/>
  <c r="W82" i="20"/>
  <c r="V82" i="20"/>
  <c r="U82" i="20"/>
  <c r="Q82" i="20"/>
  <c r="P82" i="20"/>
  <c r="K82" i="20"/>
  <c r="I82" i="20"/>
  <c r="H82" i="20"/>
  <c r="G82" i="20"/>
  <c r="F82" i="20"/>
  <c r="C82" i="20"/>
  <c r="X81" i="20"/>
  <c r="W81" i="20"/>
  <c r="V81" i="20"/>
  <c r="U81" i="20"/>
  <c r="T81" i="20"/>
  <c r="Q81" i="20"/>
  <c r="P81" i="20"/>
  <c r="O81" i="20"/>
  <c r="K81" i="20"/>
  <c r="I81" i="20"/>
  <c r="H81" i="20"/>
  <c r="G81" i="20"/>
  <c r="F81" i="20"/>
  <c r="E81" i="20"/>
  <c r="C81" i="20"/>
  <c r="X80" i="20"/>
  <c r="W80" i="20"/>
  <c r="V80" i="20"/>
  <c r="U80" i="20"/>
  <c r="T80" i="20"/>
  <c r="R80" i="20"/>
  <c r="Q80" i="20"/>
  <c r="P80" i="20"/>
  <c r="O80" i="20"/>
  <c r="K80" i="20"/>
  <c r="I80" i="20"/>
  <c r="H80" i="20"/>
  <c r="G80" i="20"/>
  <c r="F80" i="20"/>
  <c r="E80" i="20"/>
  <c r="D80" i="20"/>
  <c r="C80" i="20"/>
  <c r="X79" i="20"/>
  <c r="W79" i="20"/>
  <c r="V79" i="20"/>
  <c r="U79" i="20"/>
  <c r="T79" i="20"/>
  <c r="Q79" i="20"/>
  <c r="P79" i="20"/>
  <c r="O79" i="20"/>
  <c r="K79" i="20"/>
  <c r="I79" i="20"/>
  <c r="H79" i="20"/>
  <c r="G79" i="20"/>
  <c r="F79" i="20"/>
  <c r="E79" i="20"/>
  <c r="C79" i="20"/>
  <c r="X78" i="20"/>
  <c r="W78" i="20"/>
  <c r="V78" i="20"/>
  <c r="U78" i="20"/>
  <c r="T78" i="20"/>
  <c r="Q78" i="20"/>
  <c r="P78" i="20"/>
  <c r="O78" i="20"/>
  <c r="K78" i="20"/>
  <c r="I78" i="20"/>
  <c r="H78" i="20"/>
  <c r="G78" i="20"/>
  <c r="F78" i="20"/>
  <c r="E78" i="20"/>
  <c r="C78" i="20"/>
  <c r="X77" i="20"/>
  <c r="W77" i="20"/>
  <c r="V77" i="20"/>
  <c r="U77" i="20"/>
  <c r="T77" i="20"/>
  <c r="Q77" i="20"/>
  <c r="P77" i="20"/>
  <c r="I77" i="20"/>
  <c r="H77" i="20"/>
  <c r="G77" i="20"/>
  <c r="F77" i="20"/>
  <c r="C77" i="20"/>
  <c r="X76" i="20"/>
  <c r="W76" i="20"/>
  <c r="V76" i="20"/>
  <c r="U76" i="20"/>
  <c r="T76" i="20"/>
  <c r="Q76" i="20"/>
  <c r="P76" i="20"/>
  <c r="O76" i="20"/>
  <c r="K76" i="20"/>
  <c r="I76" i="20"/>
  <c r="G76" i="20"/>
  <c r="F76" i="20"/>
  <c r="E76" i="20"/>
  <c r="C76" i="20"/>
  <c r="X74" i="20"/>
  <c r="W74" i="20"/>
  <c r="V74" i="20"/>
  <c r="U74" i="20"/>
  <c r="T74" i="20"/>
  <c r="S74" i="20"/>
  <c r="R74" i="20"/>
  <c r="Q74" i="20"/>
  <c r="P74" i="20"/>
  <c r="O74" i="20"/>
  <c r="K74" i="20"/>
  <c r="I74" i="20"/>
  <c r="H74" i="20"/>
  <c r="G74" i="20"/>
  <c r="F74" i="20"/>
  <c r="E74" i="20"/>
  <c r="D74" i="20"/>
  <c r="C74" i="20"/>
  <c r="X73" i="20"/>
  <c r="W73" i="20"/>
  <c r="V73" i="20"/>
  <c r="U73" i="20"/>
  <c r="T73" i="20"/>
  <c r="S73" i="20"/>
  <c r="Q73" i="20"/>
  <c r="P73" i="20"/>
  <c r="O73" i="20"/>
  <c r="K73" i="20"/>
  <c r="H73" i="20"/>
  <c r="F73" i="20"/>
  <c r="E73" i="20"/>
  <c r="D73" i="20"/>
  <c r="C73" i="20"/>
  <c r="X72" i="20"/>
  <c r="W72" i="20"/>
  <c r="V72" i="20"/>
  <c r="T72" i="20"/>
  <c r="S72" i="20"/>
  <c r="R72" i="20"/>
  <c r="Q72" i="20"/>
  <c r="P72" i="20"/>
  <c r="K72" i="20"/>
  <c r="I72" i="20"/>
  <c r="H72" i="20"/>
  <c r="G72" i="20"/>
  <c r="F72" i="20"/>
  <c r="E72" i="20"/>
  <c r="D72" i="20"/>
  <c r="C72" i="20"/>
  <c r="X70" i="20"/>
  <c r="W70" i="20"/>
  <c r="V70" i="20"/>
  <c r="T70" i="20"/>
  <c r="S70" i="20"/>
  <c r="R70" i="20"/>
  <c r="Q70" i="20"/>
  <c r="O70" i="20"/>
  <c r="I70" i="20"/>
  <c r="H70" i="20"/>
  <c r="F70" i="20"/>
  <c r="E70" i="20"/>
  <c r="D70" i="20"/>
  <c r="C70" i="20"/>
  <c r="X69" i="20"/>
  <c r="W69" i="20"/>
  <c r="V69" i="20"/>
  <c r="T69" i="20"/>
  <c r="S69" i="20"/>
  <c r="R69" i="20"/>
  <c r="Q69" i="20"/>
  <c r="O69" i="20"/>
  <c r="O71" i="20" s="1"/>
  <c r="H69" i="20"/>
  <c r="F69" i="20"/>
  <c r="E69" i="20"/>
  <c r="D69" i="20"/>
  <c r="C69" i="20"/>
  <c r="L91" i="20"/>
  <c r="L90" i="20"/>
  <c r="X56" i="20"/>
  <c r="W56" i="20"/>
  <c r="V56" i="20"/>
  <c r="U56" i="20"/>
  <c r="Q56" i="20"/>
  <c r="P56" i="20"/>
  <c r="I56" i="20"/>
  <c r="G56" i="20"/>
  <c r="F56" i="20"/>
  <c r="L80" i="20"/>
  <c r="X46" i="20"/>
  <c r="X63" i="20" s="1"/>
  <c r="W46" i="20"/>
  <c r="V46" i="20"/>
  <c r="V63" i="20" s="1"/>
  <c r="T46" i="20"/>
  <c r="S46" i="20"/>
  <c r="Q46" i="20"/>
  <c r="P46" i="20"/>
  <c r="L74" i="20"/>
  <c r="L72" i="20"/>
  <c r="X32" i="20"/>
  <c r="V32" i="20"/>
  <c r="V34" i="20" s="1"/>
  <c r="F32" i="20"/>
  <c r="C32" i="20"/>
  <c r="X22" i="20"/>
  <c r="W22" i="20"/>
  <c r="T22" i="20"/>
  <c r="X6" i="20"/>
  <c r="W6" i="20"/>
  <c r="T6" i="20"/>
  <c r="X100" i="20"/>
  <c r="C93" i="16"/>
  <c r="C93" i="18"/>
  <c r="X91" i="18"/>
  <c r="W91" i="18"/>
  <c r="V91" i="18"/>
  <c r="U91" i="18"/>
  <c r="T91" i="18"/>
  <c r="S91" i="18"/>
  <c r="R91" i="18"/>
  <c r="Q91" i="18"/>
  <c r="P91" i="18"/>
  <c r="M91" i="18"/>
  <c r="K91" i="18"/>
  <c r="I91" i="18"/>
  <c r="H91" i="18"/>
  <c r="G91" i="18"/>
  <c r="F91" i="18"/>
  <c r="E91" i="18"/>
  <c r="D91" i="18"/>
  <c r="C91" i="18"/>
  <c r="X90" i="18"/>
  <c r="W90" i="18"/>
  <c r="V90" i="18"/>
  <c r="U90" i="18"/>
  <c r="T90" i="18"/>
  <c r="S90" i="18"/>
  <c r="Q90" i="18"/>
  <c r="P90" i="18"/>
  <c r="O90" i="18"/>
  <c r="N90" i="18"/>
  <c r="K90" i="18"/>
  <c r="I90" i="18"/>
  <c r="H90" i="18"/>
  <c r="G90" i="18"/>
  <c r="F90" i="18"/>
  <c r="E90" i="18"/>
  <c r="D90" i="18"/>
  <c r="C90" i="18"/>
  <c r="X84" i="18"/>
  <c r="W84" i="18"/>
  <c r="V84" i="18"/>
  <c r="U84" i="18"/>
  <c r="T84" i="18"/>
  <c r="Q84" i="18"/>
  <c r="P84" i="18"/>
  <c r="O84" i="18"/>
  <c r="K84" i="18"/>
  <c r="I84" i="18"/>
  <c r="H84" i="18"/>
  <c r="G84" i="18"/>
  <c r="F84" i="18"/>
  <c r="E84" i="18"/>
  <c r="C84" i="18"/>
  <c r="X83" i="18"/>
  <c r="W83" i="18"/>
  <c r="V83" i="18"/>
  <c r="U83" i="18"/>
  <c r="T83" i="18"/>
  <c r="S83" i="18"/>
  <c r="Q83" i="18"/>
  <c r="P83" i="18"/>
  <c r="K83" i="18"/>
  <c r="I83" i="18"/>
  <c r="H83" i="18"/>
  <c r="G83" i="18"/>
  <c r="F83" i="18"/>
  <c r="E83" i="18"/>
  <c r="C83" i="18"/>
  <c r="X82" i="18"/>
  <c r="W82" i="18"/>
  <c r="V82" i="18"/>
  <c r="U82" i="18"/>
  <c r="Q82" i="18"/>
  <c r="P82" i="18"/>
  <c r="K82" i="18"/>
  <c r="I82" i="18"/>
  <c r="H82" i="18"/>
  <c r="G82" i="18"/>
  <c r="F82" i="18"/>
  <c r="E82" i="18"/>
  <c r="C82" i="18"/>
  <c r="X81" i="18"/>
  <c r="W81" i="18"/>
  <c r="V81" i="18"/>
  <c r="U81" i="18"/>
  <c r="T81" i="18"/>
  <c r="Q81" i="18"/>
  <c r="P81" i="18"/>
  <c r="O81" i="18"/>
  <c r="K81" i="18"/>
  <c r="I81" i="18"/>
  <c r="H81" i="18"/>
  <c r="G81" i="18"/>
  <c r="F81" i="18"/>
  <c r="E81" i="18"/>
  <c r="C81" i="18"/>
  <c r="X80" i="18"/>
  <c r="W80" i="18"/>
  <c r="V80" i="18"/>
  <c r="U80" i="18"/>
  <c r="T80" i="18"/>
  <c r="R80" i="18"/>
  <c r="Q80" i="18"/>
  <c r="P80" i="18"/>
  <c r="O80" i="18"/>
  <c r="K80" i="18"/>
  <c r="I80" i="18"/>
  <c r="H80" i="18"/>
  <c r="G80" i="18"/>
  <c r="F80" i="18"/>
  <c r="E80" i="18"/>
  <c r="D80" i="18"/>
  <c r="C80" i="18"/>
  <c r="X79" i="18"/>
  <c r="W79" i="18"/>
  <c r="V79" i="18"/>
  <c r="U79" i="18"/>
  <c r="T79" i="18"/>
  <c r="Q79" i="18"/>
  <c r="P79" i="18"/>
  <c r="O79" i="18"/>
  <c r="K79" i="18"/>
  <c r="I79" i="18"/>
  <c r="H79" i="18"/>
  <c r="G79" i="18"/>
  <c r="F79" i="18"/>
  <c r="E79" i="18"/>
  <c r="C79" i="18"/>
  <c r="X78" i="18"/>
  <c r="W78" i="18"/>
  <c r="V78" i="18"/>
  <c r="U78" i="18"/>
  <c r="T78" i="18"/>
  <c r="Q78" i="18"/>
  <c r="P78" i="18"/>
  <c r="O78" i="18"/>
  <c r="K78" i="18"/>
  <c r="I78" i="18"/>
  <c r="H78" i="18"/>
  <c r="G78" i="18"/>
  <c r="F78" i="18"/>
  <c r="E78" i="18"/>
  <c r="C78" i="18"/>
  <c r="X77" i="18"/>
  <c r="W77" i="18"/>
  <c r="V77" i="18"/>
  <c r="U77" i="18"/>
  <c r="T77" i="18"/>
  <c r="Q77" i="18"/>
  <c r="P77" i="18"/>
  <c r="I77" i="18"/>
  <c r="H77" i="18"/>
  <c r="G77" i="18"/>
  <c r="F77" i="18"/>
  <c r="E77" i="18"/>
  <c r="C77" i="18"/>
  <c r="X76" i="18"/>
  <c r="W76" i="18"/>
  <c r="V76" i="18"/>
  <c r="U76" i="18"/>
  <c r="T76" i="18"/>
  <c r="Q76" i="18"/>
  <c r="P76" i="18"/>
  <c r="O76" i="18"/>
  <c r="K76" i="18"/>
  <c r="I76" i="18"/>
  <c r="G76" i="18"/>
  <c r="F76" i="18"/>
  <c r="E76" i="18"/>
  <c r="C76" i="18"/>
  <c r="X74" i="18"/>
  <c r="W74" i="18"/>
  <c r="V74" i="18"/>
  <c r="U74" i="18"/>
  <c r="T74" i="18"/>
  <c r="S74" i="18"/>
  <c r="R74" i="18"/>
  <c r="Q74" i="18"/>
  <c r="P74" i="18"/>
  <c r="O74" i="18"/>
  <c r="K74" i="18"/>
  <c r="I74" i="18"/>
  <c r="H74" i="18"/>
  <c r="G74" i="18"/>
  <c r="F74" i="18"/>
  <c r="E74" i="18"/>
  <c r="D74" i="18"/>
  <c r="C74" i="18"/>
  <c r="X73" i="18"/>
  <c r="W73" i="18"/>
  <c r="V73" i="18"/>
  <c r="U73" i="18"/>
  <c r="T73" i="18"/>
  <c r="S73" i="18"/>
  <c r="Q73" i="18"/>
  <c r="P73" i="18"/>
  <c r="O73" i="18"/>
  <c r="K73" i="18"/>
  <c r="H73" i="18"/>
  <c r="F73" i="18"/>
  <c r="E73" i="18"/>
  <c r="D73" i="18"/>
  <c r="C73" i="18"/>
  <c r="X72" i="18"/>
  <c r="W72" i="18"/>
  <c r="V72" i="18"/>
  <c r="T72" i="18"/>
  <c r="S72" i="18"/>
  <c r="R72" i="18"/>
  <c r="Q72" i="18"/>
  <c r="P72" i="18"/>
  <c r="K72" i="18"/>
  <c r="I72" i="18"/>
  <c r="H72" i="18"/>
  <c r="G72" i="18"/>
  <c r="F72" i="18"/>
  <c r="E72" i="18"/>
  <c r="D72" i="18"/>
  <c r="C72" i="18"/>
  <c r="X70" i="18"/>
  <c r="W70" i="18"/>
  <c r="V70" i="18"/>
  <c r="T70" i="18"/>
  <c r="S70" i="18"/>
  <c r="R70" i="18"/>
  <c r="Q70" i="18"/>
  <c r="O70" i="18"/>
  <c r="I70" i="18"/>
  <c r="H70" i="18"/>
  <c r="F70" i="18"/>
  <c r="E70" i="18"/>
  <c r="D70" i="18"/>
  <c r="C70" i="18"/>
  <c r="X69" i="18"/>
  <c r="W69" i="18"/>
  <c r="V69" i="18"/>
  <c r="T69" i="18"/>
  <c r="S69" i="18"/>
  <c r="R69" i="18"/>
  <c r="Q69" i="18"/>
  <c r="O69" i="18"/>
  <c r="H69" i="18"/>
  <c r="F69" i="18"/>
  <c r="E69" i="18"/>
  <c r="D69" i="18"/>
  <c r="C69" i="18"/>
  <c r="L91" i="18"/>
  <c r="L90" i="18"/>
  <c r="X56" i="18"/>
  <c r="W56" i="18"/>
  <c r="V56" i="18"/>
  <c r="U56" i="18"/>
  <c r="Q56" i="18"/>
  <c r="P56" i="18"/>
  <c r="I56" i="18"/>
  <c r="G56" i="18"/>
  <c r="F56" i="18"/>
  <c r="L80" i="18"/>
  <c r="X46" i="18"/>
  <c r="X63" i="18" s="1"/>
  <c r="X100" i="18" s="1"/>
  <c r="W46" i="18"/>
  <c r="V46" i="18"/>
  <c r="T46" i="18"/>
  <c r="S46" i="18"/>
  <c r="Q46" i="18"/>
  <c r="P46" i="18"/>
  <c r="L74" i="18"/>
  <c r="L72" i="18"/>
  <c r="V32" i="18"/>
  <c r="V34" i="18" s="1"/>
  <c r="F32" i="18"/>
  <c r="E32" i="18"/>
  <c r="E34" i="18" s="1"/>
  <c r="C32" i="18"/>
  <c r="C34" i="18" s="1"/>
  <c r="X22" i="18"/>
  <c r="W22" i="18"/>
  <c r="T22" i="18"/>
  <c r="X6" i="18"/>
  <c r="W6" i="18"/>
  <c r="T6" i="18"/>
  <c r="X91" i="16"/>
  <c r="W91" i="16"/>
  <c r="V91" i="16"/>
  <c r="U91" i="16"/>
  <c r="T91" i="16"/>
  <c r="S91" i="16"/>
  <c r="R91" i="16"/>
  <c r="Q91" i="16"/>
  <c r="P91" i="16"/>
  <c r="M91" i="16"/>
  <c r="K91" i="16"/>
  <c r="I91" i="16"/>
  <c r="H91" i="16"/>
  <c r="G91" i="16"/>
  <c r="F91" i="16"/>
  <c r="E91" i="16"/>
  <c r="D91" i="16"/>
  <c r="C91" i="16"/>
  <c r="X90" i="16"/>
  <c r="W90" i="16"/>
  <c r="V90" i="16"/>
  <c r="U90" i="16"/>
  <c r="T90" i="16"/>
  <c r="S90" i="16"/>
  <c r="Q90" i="16"/>
  <c r="P90" i="16"/>
  <c r="O90" i="16"/>
  <c r="N90" i="16"/>
  <c r="K90" i="16"/>
  <c r="I90" i="16"/>
  <c r="H90" i="16"/>
  <c r="G90" i="16"/>
  <c r="F90" i="16"/>
  <c r="E90" i="16"/>
  <c r="D90" i="16"/>
  <c r="C90" i="16"/>
  <c r="X84" i="16"/>
  <c r="W84" i="16"/>
  <c r="V84" i="16"/>
  <c r="U84" i="16"/>
  <c r="T84" i="16"/>
  <c r="Q84" i="16"/>
  <c r="P84" i="16"/>
  <c r="O84" i="16"/>
  <c r="K84" i="16"/>
  <c r="I84" i="16"/>
  <c r="H84" i="16"/>
  <c r="G84" i="16"/>
  <c r="F84" i="16"/>
  <c r="E84" i="16"/>
  <c r="C84" i="16"/>
  <c r="X83" i="16"/>
  <c r="W83" i="16"/>
  <c r="V83" i="16"/>
  <c r="U83" i="16"/>
  <c r="T83" i="16"/>
  <c r="S83" i="16"/>
  <c r="Q83" i="16"/>
  <c r="P83" i="16"/>
  <c r="K83" i="16"/>
  <c r="I83" i="16"/>
  <c r="H83" i="16"/>
  <c r="G83" i="16"/>
  <c r="F83" i="16"/>
  <c r="E83" i="16"/>
  <c r="C83" i="16"/>
  <c r="X82" i="16"/>
  <c r="W82" i="16"/>
  <c r="V82" i="16"/>
  <c r="U82" i="16"/>
  <c r="Q82" i="16"/>
  <c r="P82" i="16"/>
  <c r="K82" i="16"/>
  <c r="I82" i="16"/>
  <c r="H82" i="16"/>
  <c r="G82" i="16"/>
  <c r="F82" i="16"/>
  <c r="E82" i="16"/>
  <c r="C82" i="16"/>
  <c r="X81" i="16"/>
  <c r="W81" i="16"/>
  <c r="V81" i="16"/>
  <c r="U81" i="16"/>
  <c r="T81" i="16"/>
  <c r="Q81" i="16"/>
  <c r="P81" i="16"/>
  <c r="O81" i="16"/>
  <c r="K81" i="16"/>
  <c r="I81" i="16"/>
  <c r="H81" i="16"/>
  <c r="G81" i="16"/>
  <c r="F81" i="16"/>
  <c r="E81" i="16"/>
  <c r="C81" i="16"/>
  <c r="X80" i="16"/>
  <c r="W80" i="16"/>
  <c r="V80" i="16"/>
  <c r="U80" i="16"/>
  <c r="T80" i="16"/>
  <c r="R80" i="16"/>
  <c r="Q80" i="16"/>
  <c r="P80" i="16"/>
  <c r="O80" i="16"/>
  <c r="K80" i="16"/>
  <c r="I80" i="16"/>
  <c r="H80" i="16"/>
  <c r="G80" i="16"/>
  <c r="F80" i="16"/>
  <c r="E80" i="16"/>
  <c r="D80" i="16"/>
  <c r="C80" i="16"/>
  <c r="X79" i="16"/>
  <c r="W79" i="16"/>
  <c r="V79" i="16"/>
  <c r="U79" i="16"/>
  <c r="T79" i="16"/>
  <c r="Q79" i="16"/>
  <c r="P79" i="16"/>
  <c r="O79" i="16"/>
  <c r="K79" i="16"/>
  <c r="I79" i="16"/>
  <c r="H79" i="16"/>
  <c r="G79" i="16"/>
  <c r="F79" i="16"/>
  <c r="E79" i="16"/>
  <c r="C79" i="16"/>
  <c r="X78" i="16"/>
  <c r="W78" i="16"/>
  <c r="V78" i="16"/>
  <c r="U78" i="16"/>
  <c r="T78" i="16"/>
  <c r="Q78" i="16"/>
  <c r="P78" i="16"/>
  <c r="O78" i="16"/>
  <c r="K78" i="16"/>
  <c r="I78" i="16"/>
  <c r="H78" i="16"/>
  <c r="G78" i="16"/>
  <c r="F78" i="16"/>
  <c r="E78" i="16"/>
  <c r="C78" i="16"/>
  <c r="X77" i="16"/>
  <c r="W77" i="16"/>
  <c r="V77" i="16"/>
  <c r="U77" i="16"/>
  <c r="T77" i="16"/>
  <c r="Q77" i="16"/>
  <c r="P77" i="16"/>
  <c r="I77" i="16"/>
  <c r="H77" i="16"/>
  <c r="G77" i="16"/>
  <c r="F77" i="16"/>
  <c r="E77" i="16"/>
  <c r="C77" i="16"/>
  <c r="X76" i="16"/>
  <c r="W76" i="16"/>
  <c r="V76" i="16"/>
  <c r="U76" i="16"/>
  <c r="T76" i="16"/>
  <c r="Q76" i="16"/>
  <c r="P76" i="16"/>
  <c r="O76" i="16"/>
  <c r="K76" i="16"/>
  <c r="I76" i="16"/>
  <c r="G76" i="16"/>
  <c r="F76" i="16"/>
  <c r="F85" i="16" s="1"/>
  <c r="E76" i="16"/>
  <c r="C76" i="16"/>
  <c r="X74" i="16"/>
  <c r="W74" i="16"/>
  <c r="V74" i="16"/>
  <c r="U74" i="16"/>
  <c r="T74" i="16"/>
  <c r="S74" i="16"/>
  <c r="R74" i="16"/>
  <c r="Q74" i="16"/>
  <c r="P74" i="16"/>
  <c r="O74" i="16"/>
  <c r="K74" i="16"/>
  <c r="I74" i="16"/>
  <c r="H74" i="16"/>
  <c r="G74" i="16"/>
  <c r="F74" i="16"/>
  <c r="E74" i="16"/>
  <c r="D74" i="16"/>
  <c r="C74" i="16"/>
  <c r="X73" i="16"/>
  <c r="W73" i="16"/>
  <c r="V73" i="16"/>
  <c r="U73" i="16"/>
  <c r="T73" i="16"/>
  <c r="S73" i="16"/>
  <c r="Q73" i="16"/>
  <c r="P73" i="16"/>
  <c r="O73" i="16"/>
  <c r="K73" i="16"/>
  <c r="H73" i="16"/>
  <c r="F73" i="16"/>
  <c r="E73" i="16"/>
  <c r="D73" i="16"/>
  <c r="C73" i="16"/>
  <c r="X72" i="16"/>
  <c r="W72" i="16"/>
  <c r="V72" i="16"/>
  <c r="V75" i="16" s="1"/>
  <c r="T72" i="16"/>
  <c r="S72" i="16"/>
  <c r="R72" i="16"/>
  <c r="Q72" i="16"/>
  <c r="Q75" i="16" s="1"/>
  <c r="P72" i="16"/>
  <c r="K72" i="16"/>
  <c r="I72" i="16"/>
  <c r="H72" i="16"/>
  <c r="G72" i="16"/>
  <c r="F72" i="16"/>
  <c r="E72" i="16"/>
  <c r="D72" i="16"/>
  <c r="D75" i="16" s="1"/>
  <c r="C72" i="16"/>
  <c r="X70" i="16"/>
  <c r="W70" i="16"/>
  <c r="V70" i="16"/>
  <c r="T70" i="16"/>
  <c r="S70" i="16"/>
  <c r="R70" i="16"/>
  <c r="Q70" i="16"/>
  <c r="O70" i="16"/>
  <c r="I70" i="16"/>
  <c r="H70" i="16"/>
  <c r="F70" i="16"/>
  <c r="E70" i="16"/>
  <c r="D70" i="16"/>
  <c r="C70" i="16"/>
  <c r="X69" i="16"/>
  <c r="W69" i="16"/>
  <c r="V69" i="16"/>
  <c r="T69" i="16"/>
  <c r="S69" i="16"/>
  <c r="R69" i="16"/>
  <c r="Q69" i="16"/>
  <c r="O69" i="16"/>
  <c r="H69" i="16"/>
  <c r="F69" i="16"/>
  <c r="E69" i="16"/>
  <c r="E71" i="16" s="1"/>
  <c r="D69" i="16"/>
  <c r="C69" i="16"/>
  <c r="C93" i="15"/>
  <c r="X91" i="15"/>
  <c r="W91" i="15"/>
  <c r="V91" i="15"/>
  <c r="U91" i="15"/>
  <c r="T91" i="15"/>
  <c r="S91" i="15"/>
  <c r="R91" i="15"/>
  <c r="Q91" i="15"/>
  <c r="P91" i="15"/>
  <c r="M91" i="15"/>
  <c r="K91" i="15"/>
  <c r="I91" i="15"/>
  <c r="H91" i="15"/>
  <c r="G91" i="15"/>
  <c r="F91" i="15"/>
  <c r="E91" i="15"/>
  <c r="D91" i="15"/>
  <c r="C91" i="15"/>
  <c r="X90" i="15"/>
  <c r="W90" i="15"/>
  <c r="V90" i="15"/>
  <c r="U90" i="15"/>
  <c r="T90" i="15"/>
  <c r="S90" i="15"/>
  <c r="Q90" i="15"/>
  <c r="P90" i="15"/>
  <c r="O90" i="15"/>
  <c r="N90" i="15"/>
  <c r="K90" i="15"/>
  <c r="I90" i="15"/>
  <c r="H90" i="15"/>
  <c r="G90" i="15"/>
  <c r="F90" i="15"/>
  <c r="E90" i="15"/>
  <c r="D90" i="15"/>
  <c r="C90" i="15"/>
  <c r="X84" i="15"/>
  <c r="W84" i="15"/>
  <c r="V84" i="15"/>
  <c r="U84" i="15"/>
  <c r="T84" i="15"/>
  <c r="Q84" i="15"/>
  <c r="P84" i="15"/>
  <c r="O84" i="15"/>
  <c r="K84" i="15"/>
  <c r="I84" i="15"/>
  <c r="H84" i="15"/>
  <c r="G84" i="15"/>
  <c r="F84" i="15"/>
  <c r="E84" i="15"/>
  <c r="C84" i="15"/>
  <c r="X83" i="15"/>
  <c r="W83" i="15"/>
  <c r="V83" i="15"/>
  <c r="U83" i="15"/>
  <c r="T83" i="15"/>
  <c r="S83" i="15"/>
  <c r="Q83" i="15"/>
  <c r="P83" i="15"/>
  <c r="K83" i="15"/>
  <c r="I83" i="15"/>
  <c r="H83" i="15"/>
  <c r="G83" i="15"/>
  <c r="F83" i="15"/>
  <c r="E83" i="15"/>
  <c r="C83" i="15"/>
  <c r="X82" i="15"/>
  <c r="W82" i="15"/>
  <c r="V82" i="15"/>
  <c r="U82" i="15"/>
  <c r="Q82" i="15"/>
  <c r="P82" i="15"/>
  <c r="K82" i="15"/>
  <c r="I82" i="15"/>
  <c r="H82" i="15"/>
  <c r="G82" i="15"/>
  <c r="F82" i="15"/>
  <c r="E82" i="15"/>
  <c r="C82" i="15"/>
  <c r="X81" i="15"/>
  <c r="W81" i="15"/>
  <c r="V81" i="15"/>
  <c r="U81" i="15"/>
  <c r="T81" i="15"/>
  <c r="Q81" i="15"/>
  <c r="P81" i="15"/>
  <c r="O81" i="15"/>
  <c r="K81" i="15"/>
  <c r="I81" i="15"/>
  <c r="H81" i="15"/>
  <c r="G81" i="15"/>
  <c r="F81" i="15"/>
  <c r="E81" i="15"/>
  <c r="C81" i="15"/>
  <c r="X80" i="15"/>
  <c r="W80" i="15"/>
  <c r="V80" i="15"/>
  <c r="U80" i="15"/>
  <c r="T80" i="15"/>
  <c r="R80" i="15"/>
  <c r="Q80" i="15"/>
  <c r="P80" i="15"/>
  <c r="O80" i="15"/>
  <c r="K80" i="15"/>
  <c r="I80" i="15"/>
  <c r="H80" i="15"/>
  <c r="G80" i="15"/>
  <c r="F80" i="15"/>
  <c r="E80" i="15"/>
  <c r="D80" i="15"/>
  <c r="C80" i="15"/>
  <c r="X79" i="15"/>
  <c r="W79" i="15"/>
  <c r="V79" i="15"/>
  <c r="U79" i="15"/>
  <c r="T79" i="15"/>
  <c r="Q79" i="15"/>
  <c r="P79" i="15"/>
  <c r="O79" i="15"/>
  <c r="K79" i="15"/>
  <c r="I79" i="15"/>
  <c r="H79" i="15"/>
  <c r="G79" i="15"/>
  <c r="F79" i="15"/>
  <c r="E79" i="15"/>
  <c r="C79" i="15"/>
  <c r="X78" i="15"/>
  <c r="W78" i="15"/>
  <c r="V78" i="15"/>
  <c r="U78" i="15"/>
  <c r="T78" i="15"/>
  <c r="Q78" i="15"/>
  <c r="P78" i="15"/>
  <c r="O78" i="15"/>
  <c r="K78" i="15"/>
  <c r="I78" i="15"/>
  <c r="H78" i="15"/>
  <c r="G78" i="15"/>
  <c r="F78" i="15"/>
  <c r="E78" i="15"/>
  <c r="C78" i="15"/>
  <c r="X77" i="15"/>
  <c r="W77" i="15"/>
  <c r="V77" i="15"/>
  <c r="U77" i="15"/>
  <c r="T77" i="15"/>
  <c r="Q77" i="15"/>
  <c r="P77" i="15"/>
  <c r="I77" i="15"/>
  <c r="H77" i="15"/>
  <c r="G77" i="15"/>
  <c r="F77" i="15"/>
  <c r="E77" i="15"/>
  <c r="C77" i="15"/>
  <c r="X76" i="15"/>
  <c r="W76" i="15"/>
  <c r="V76" i="15"/>
  <c r="U76" i="15"/>
  <c r="T76" i="15"/>
  <c r="Q76" i="15"/>
  <c r="P76" i="15"/>
  <c r="O76" i="15"/>
  <c r="K76" i="15"/>
  <c r="I76" i="15"/>
  <c r="G76" i="15"/>
  <c r="F76" i="15"/>
  <c r="E76" i="15"/>
  <c r="C76" i="15"/>
  <c r="X74" i="15"/>
  <c r="W74" i="15"/>
  <c r="V74" i="15"/>
  <c r="U74" i="15"/>
  <c r="T74" i="15"/>
  <c r="S74" i="15"/>
  <c r="R74" i="15"/>
  <c r="Q74" i="15"/>
  <c r="P74" i="15"/>
  <c r="O74" i="15"/>
  <c r="K74" i="15"/>
  <c r="I74" i="15"/>
  <c r="H74" i="15"/>
  <c r="G74" i="15"/>
  <c r="F74" i="15"/>
  <c r="E74" i="15"/>
  <c r="D74" i="15"/>
  <c r="C74" i="15"/>
  <c r="X73" i="15"/>
  <c r="W73" i="15"/>
  <c r="V73" i="15"/>
  <c r="U73" i="15"/>
  <c r="T73" i="15"/>
  <c r="S73" i="15"/>
  <c r="Q73" i="15"/>
  <c r="P73" i="15"/>
  <c r="O73" i="15"/>
  <c r="K73" i="15"/>
  <c r="H73" i="15"/>
  <c r="F73" i="15"/>
  <c r="E73" i="15"/>
  <c r="D73" i="15"/>
  <c r="C73" i="15"/>
  <c r="X72" i="15"/>
  <c r="W72" i="15"/>
  <c r="V72" i="15"/>
  <c r="T72" i="15"/>
  <c r="S72" i="15"/>
  <c r="R72" i="15"/>
  <c r="Q72" i="15"/>
  <c r="P72" i="15"/>
  <c r="P75" i="15" s="1"/>
  <c r="K72" i="15"/>
  <c r="I72" i="15"/>
  <c r="H72" i="15"/>
  <c r="G72" i="15"/>
  <c r="F72" i="15"/>
  <c r="E72" i="15"/>
  <c r="D72" i="15"/>
  <c r="C72" i="15"/>
  <c r="C75" i="15" s="1"/>
  <c r="X70" i="15"/>
  <c r="W70" i="15"/>
  <c r="V70" i="15"/>
  <c r="T70" i="15"/>
  <c r="S70" i="15"/>
  <c r="R70" i="15"/>
  <c r="Q70" i="15"/>
  <c r="O70" i="15"/>
  <c r="I70" i="15"/>
  <c r="H70" i="15"/>
  <c r="F70" i="15"/>
  <c r="E70" i="15"/>
  <c r="D70" i="15"/>
  <c r="C70" i="15"/>
  <c r="X69" i="15"/>
  <c r="W69" i="15"/>
  <c r="V69" i="15"/>
  <c r="T69" i="15"/>
  <c r="S69" i="15"/>
  <c r="R69" i="15"/>
  <c r="R71" i="15" s="1"/>
  <c r="Q69" i="15"/>
  <c r="O69" i="15"/>
  <c r="H69" i="15"/>
  <c r="F69" i="15"/>
  <c r="E69" i="15"/>
  <c r="D69" i="15"/>
  <c r="D71" i="15" s="1"/>
  <c r="C69" i="15"/>
  <c r="C93" i="14"/>
  <c r="X91" i="14"/>
  <c r="W91" i="14"/>
  <c r="V91" i="14"/>
  <c r="U91" i="14"/>
  <c r="T91" i="14"/>
  <c r="S91" i="14"/>
  <c r="R91" i="14"/>
  <c r="Q91" i="14"/>
  <c r="P91" i="14"/>
  <c r="M91" i="14"/>
  <c r="K91" i="14"/>
  <c r="I91" i="14"/>
  <c r="H91" i="14"/>
  <c r="G91" i="14"/>
  <c r="F91" i="14"/>
  <c r="E91" i="14"/>
  <c r="D91" i="14"/>
  <c r="C91" i="14"/>
  <c r="X90" i="14"/>
  <c r="W90" i="14"/>
  <c r="V90" i="14"/>
  <c r="U90" i="14"/>
  <c r="T90" i="14"/>
  <c r="S90" i="14"/>
  <c r="Q90" i="14"/>
  <c r="P90" i="14"/>
  <c r="O90" i="14"/>
  <c r="N90" i="14"/>
  <c r="X84" i="14"/>
  <c r="W84" i="14"/>
  <c r="V84" i="14"/>
  <c r="U84" i="14"/>
  <c r="T84" i="14"/>
  <c r="Q84" i="14"/>
  <c r="P84" i="14"/>
  <c r="O84" i="14"/>
  <c r="K84" i="14"/>
  <c r="I84" i="14"/>
  <c r="H84" i="14"/>
  <c r="G84" i="14"/>
  <c r="F84" i="14"/>
  <c r="E84" i="14"/>
  <c r="C84" i="14"/>
  <c r="X83" i="14"/>
  <c r="W83" i="14"/>
  <c r="V83" i="14"/>
  <c r="U83" i="14"/>
  <c r="T83" i="14"/>
  <c r="S83" i="14"/>
  <c r="Q83" i="14"/>
  <c r="P83" i="14"/>
  <c r="K83" i="14"/>
  <c r="I83" i="14"/>
  <c r="H83" i="14"/>
  <c r="G83" i="14"/>
  <c r="F83" i="14"/>
  <c r="E83" i="14"/>
  <c r="C83" i="14"/>
  <c r="X82" i="14"/>
  <c r="W82" i="14"/>
  <c r="V82" i="14"/>
  <c r="U82" i="14"/>
  <c r="Q82" i="14"/>
  <c r="P82" i="14"/>
  <c r="K82" i="14"/>
  <c r="I82" i="14"/>
  <c r="H82" i="14"/>
  <c r="G82" i="14"/>
  <c r="F82" i="14"/>
  <c r="E82" i="14"/>
  <c r="C82" i="14"/>
  <c r="X81" i="14"/>
  <c r="W81" i="14"/>
  <c r="V81" i="14"/>
  <c r="U81" i="14"/>
  <c r="T81" i="14"/>
  <c r="Q81" i="14"/>
  <c r="P81" i="14"/>
  <c r="O81" i="14"/>
  <c r="K81" i="14"/>
  <c r="I81" i="14"/>
  <c r="H81" i="14"/>
  <c r="G81" i="14"/>
  <c r="F81" i="14"/>
  <c r="E81" i="14"/>
  <c r="C81" i="14"/>
  <c r="X80" i="14"/>
  <c r="W80" i="14"/>
  <c r="V80" i="14"/>
  <c r="U80" i="14"/>
  <c r="T80" i="14"/>
  <c r="R80" i="14"/>
  <c r="Q80" i="14"/>
  <c r="P80" i="14"/>
  <c r="O80" i="14"/>
  <c r="K80" i="14"/>
  <c r="I80" i="14"/>
  <c r="H80" i="14"/>
  <c r="G80" i="14"/>
  <c r="F80" i="14"/>
  <c r="E80" i="14"/>
  <c r="D80" i="14"/>
  <c r="C80" i="14"/>
  <c r="X79" i="14"/>
  <c r="W79" i="14"/>
  <c r="V79" i="14"/>
  <c r="U79" i="14"/>
  <c r="T79" i="14"/>
  <c r="Q79" i="14"/>
  <c r="P79" i="14"/>
  <c r="O79" i="14"/>
  <c r="K79" i="14"/>
  <c r="I79" i="14"/>
  <c r="H79" i="14"/>
  <c r="G79" i="14"/>
  <c r="F79" i="14"/>
  <c r="E79" i="14"/>
  <c r="C79" i="14"/>
  <c r="X78" i="14"/>
  <c r="W78" i="14"/>
  <c r="V78" i="14"/>
  <c r="U78" i="14"/>
  <c r="T78" i="14"/>
  <c r="Q78" i="14"/>
  <c r="P78" i="14"/>
  <c r="O78" i="14"/>
  <c r="K78" i="14"/>
  <c r="I78" i="14"/>
  <c r="H78" i="14"/>
  <c r="G78" i="14"/>
  <c r="F78" i="14"/>
  <c r="E78" i="14"/>
  <c r="C78" i="14"/>
  <c r="X77" i="14"/>
  <c r="W77" i="14"/>
  <c r="V77" i="14"/>
  <c r="U77" i="14"/>
  <c r="T77" i="14"/>
  <c r="Q77" i="14"/>
  <c r="P77" i="14"/>
  <c r="I77" i="14"/>
  <c r="H77" i="14"/>
  <c r="G77" i="14"/>
  <c r="F77" i="14"/>
  <c r="E77" i="14"/>
  <c r="C77" i="14"/>
  <c r="X76" i="14"/>
  <c r="W76" i="14"/>
  <c r="V76" i="14"/>
  <c r="U76" i="14"/>
  <c r="T76" i="14"/>
  <c r="Q76" i="14"/>
  <c r="P76" i="14"/>
  <c r="O76" i="14"/>
  <c r="K76" i="14"/>
  <c r="I76" i="14"/>
  <c r="G76" i="14"/>
  <c r="F76" i="14"/>
  <c r="E76" i="14"/>
  <c r="C76" i="14"/>
  <c r="X74" i="14"/>
  <c r="W74" i="14"/>
  <c r="V74" i="14"/>
  <c r="U74" i="14"/>
  <c r="T74" i="14"/>
  <c r="S74" i="14"/>
  <c r="R74" i="14"/>
  <c r="Q74" i="14"/>
  <c r="P74" i="14"/>
  <c r="O74" i="14"/>
  <c r="K74" i="14"/>
  <c r="I74" i="14"/>
  <c r="H74" i="14"/>
  <c r="G74" i="14"/>
  <c r="F74" i="14"/>
  <c r="E74" i="14"/>
  <c r="D74" i="14"/>
  <c r="C74" i="14"/>
  <c r="X73" i="14"/>
  <c r="W73" i="14"/>
  <c r="V73" i="14"/>
  <c r="U73" i="14"/>
  <c r="T73" i="14"/>
  <c r="S73" i="14"/>
  <c r="Q73" i="14"/>
  <c r="P73" i="14"/>
  <c r="O73" i="14"/>
  <c r="K73" i="14"/>
  <c r="H73" i="14"/>
  <c r="F73" i="14"/>
  <c r="E73" i="14"/>
  <c r="D73" i="14"/>
  <c r="C73" i="14"/>
  <c r="X72" i="14"/>
  <c r="X75" i="14" s="1"/>
  <c r="W72" i="14"/>
  <c r="V72" i="14"/>
  <c r="V75" i="14" s="1"/>
  <c r="T72" i="14"/>
  <c r="T75" i="14" s="1"/>
  <c r="S72" i="14"/>
  <c r="R72" i="14"/>
  <c r="Q72" i="14"/>
  <c r="P72" i="14"/>
  <c r="K72" i="14"/>
  <c r="I72" i="14"/>
  <c r="H72" i="14"/>
  <c r="H75" i="14" s="1"/>
  <c r="G72" i="14"/>
  <c r="F72" i="14"/>
  <c r="F75" i="14" s="1"/>
  <c r="E72" i="14"/>
  <c r="D72" i="14"/>
  <c r="C72" i="14"/>
  <c r="X70" i="14"/>
  <c r="W70" i="14"/>
  <c r="V70" i="14"/>
  <c r="T70" i="14"/>
  <c r="S70" i="14"/>
  <c r="R70" i="14"/>
  <c r="Q70" i="14"/>
  <c r="O70" i="14"/>
  <c r="I70" i="14"/>
  <c r="H70" i="14"/>
  <c r="F70" i="14"/>
  <c r="E70" i="14"/>
  <c r="D70" i="14"/>
  <c r="C70" i="14"/>
  <c r="X69" i="14"/>
  <c r="W69" i="14"/>
  <c r="W71" i="14" s="1"/>
  <c r="V69" i="14"/>
  <c r="T69" i="14"/>
  <c r="S69" i="14"/>
  <c r="R69" i="14"/>
  <c r="Q69" i="14"/>
  <c r="O69" i="14"/>
  <c r="H69" i="14"/>
  <c r="H71" i="14" s="1"/>
  <c r="F69" i="14"/>
  <c r="E69" i="14"/>
  <c r="D69" i="14"/>
  <c r="C69" i="14"/>
  <c r="C71" i="14" s="1"/>
  <c r="C93" i="13"/>
  <c r="X91" i="13"/>
  <c r="W91" i="13"/>
  <c r="V91" i="13"/>
  <c r="U91" i="13"/>
  <c r="T91" i="13"/>
  <c r="S91" i="13"/>
  <c r="R91" i="13"/>
  <c r="Q91" i="13"/>
  <c r="P91" i="13"/>
  <c r="M91" i="13"/>
  <c r="K91" i="13"/>
  <c r="I91" i="13"/>
  <c r="H91" i="13"/>
  <c r="G91" i="13"/>
  <c r="F91" i="13"/>
  <c r="E91" i="13"/>
  <c r="D91" i="13"/>
  <c r="C91" i="13"/>
  <c r="X90" i="13"/>
  <c r="W90" i="13"/>
  <c r="V90" i="13"/>
  <c r="U90" i="13"/>
  <c r="T90" i="13"/>
  <c r="S90" i="13"/>
  <c r="Q90" i="13"/>
  <c r="P90" i="13"/>
  <c r="O90" i="13"/>
  <c r="N90" i="13"/>
  <c r="K90" i="13"/>
  <c r="I90" i="13"/>
  <c r="H90" i="13"/>
  <c r="G90" i="13"/>
  <c r="F90" i="13"/>
  <c r="E90" i="13"/>
  <c r="D90" i="13"/>
  <c r="C90" i="13"/>
  <c r="X84" i="13"/>
  <c r="W84" i="13"/>
  <c r="V84" i="13"/>
  <c r="U84" i="13"/>
  <c r="T84" i="13"/>
  <c r="Q84" i="13"/>
  <c r="P84" i="13"/>
  <c r="O84" i="13"/>
  <c r="K84" i="13"/>
  <c r="I84" i="13"/>
  <c r="H84" i="13"/>
  <c r="G84" i="13"/>
  <c r="F84" i="13"/>
  <c r="E84" i="13"/>
  <c r="C84" i="13"/>
  <c r="X83" i="13"/>
  <c r="W83" i="13"/>
  <c r="V83" i="13"/>
  <c r="U83" i="13"/>
  <c r="T83" i="13"/>
  <c r="S83" i="13"/>
  <c r="Q83" i="13"/>
  <c r="P83" i="13"/>
  <c r="K83" i="13"/>
  <c r="I83" i="13"/>
  <c r="H83" i="13"/>
  <c r="G83" i="13"/>
  <c r="F83" i="13"/>
  <c r="E83" i="13"/>
  <c r="C83" i="13"/>
  <c r="X82" i="13"/>
  <c r="W82" i="13"/>
  <c r="V82" i="13"/>
  <c r="U82" i="13"/>
  <c r="Q82" i="13"/>
  <c r="P82" i="13"/>
  <c r="K82" i="13"/>
  <c r="I82" i="13"/>
  <c r="H82" i="13"/>
  <c r="G82" i="13"/>
  <c r="F82" i="13"/>
  <c r="E82" i="13"/>
  <c r="C82" i="13"/>
  <c r="X81" i="13"/>
  <c r="W81" i="13"/>
  <c r="V81" i="13"/>
  <c r="U81" i="13"/>
  <c r="T81" i="13"/>
  <c r="Q81" i="13"/>
  <c r="P81" i="13"/>
  <c r="O81" i="13"/>
  <c r="K81" i="13"/>
  <c r="I81" i="13"/>
  <c r="H81" i="13"/>
  <c r="G81" i="13"/>
  <c r="F81" i="13"/>
  <c r="E81" i="13"/>
  <c r="C81" i="13"/>
  <c r="X80" i="13"/>
  <c r="W80" i="13"/>
  <c r="V80" i="13"/>
  <c r="U80" i="13"/>
  <c r="T80" i="13"/>
  <c r="R80" i="13"/>
  <c r="Q80" i="13"/>
  <c r="P80" i="13"/>
  <c r="O80" i="13"/>
  <c r="K80" i="13"/>
  <c r="I80" i="13"/>
  <c r="H80" i="13"/>
  <c r="G80" i="13"/>
  <c r="F80" i="13"/>
  <c r="E80" i="13"/>
  <c r="D80" i="13"/>
  <c r="C80" i="13"/>
  <c r="X79" i="13"/>
  <c r="W79" i="13"/>
  <c r="V79" i="13"/>
  <c r="U79" i="13"/>
  <c r="T79" i="13"/>
  <c r="Q79" i="13"/>
  <c r="P79" i="13"/>
  <c r="O79" i="13"/>
  <c r="K79" i="13"/>
  <c r="I79" i="13"/>
  <c r="H79" i="13"/>
  <c r="G79" i="13"/>
  <c r="F79" i="13"/>
  <c r="E79" i="13"/>
  <c r="C79" i="13"/>
  <c r="X78" i="13"/>
  <c r="W78" i="13"/>
  <c r="V78" i="13"/>
  <c r="U78" i="13"/>
  <c r="T78" i="13"/>
  <c r="Q78" i="13"/>
  <c r="P78" i="13"/>
  <c r="O78" i="13"/>
  <c r="K78" i="13"/>
  <c r="I78" i="13"/>
  <c r="H78" i="13"/>
  <c r="G78" i="13"/>
  <c r="F78" i="13"/>
  <c r="E78" i="13"/>
  <c r="C78" i="13"/>
  <c r="X77" i="13"/>
  <c r="W77" i="13"/>
  <c r="V77" i="13"/>
  <c r="U77" i="13"/>
  <c r="T77" i="13"/>
  <c r="Q77" i="13"/>
  <c r="P77" i="13"/>
  <c r="I77" i="13"/>
  <c r="H77" i="13"/>
  <c r="G77" i="13"/>
  <c r="F77" i="13"/>
  <c r="E77" i="13"/>
  <c r="C77" i="13"/>
  <c r="X76" i="13"/>
  <c r="W76" i="13"/>
  <c r="V76" i="13"/>
  <c r="U76" i="13"/>
  <c r="T76" i="13"/>
  <c r="Q76" i="13"/>
  <c r="P76" i="13"/>
  <c r="O76" i="13"/>
  <c r="K76" i="13"/>
  <c r="I76" i="13"/>
  <c r="G76" i="13"/>
  <c r="F76" i="13"/>
  <c r="E76" i="13"/>
  <c r="C76" i="13"/>
  <c r="X74" i="13"/>
  <c r="W74" i="13"/>
  <c r="V74" i="13"/>
  <c r="U74" i="13"/>
  <c r="T74" i="13"/>
  <c r="S74" i="13"/>
  <c r="R74" i="13"/>
  <c r="Q74" i="13"/>
  <c r="P74" i="13"/>
  <c r="O74" i="13"/>
  <c r="K74" i="13"/>
  <c r="I74" i="13"/>
  <c r="H74" i="13"/>
  <c r="G74" i="13"/>
  <c r="F74" i="13"/>
  <c r="E74" i="13"/>
  <c r="D74" i="13"/>
  <c r="C74" i="13"/>
  <c r="X73" i="13"/>
  <c r="W73" i="13"/>
  <c r="V73" i="13"/>
  <c r="U73" i="13"/>
  <c r="T73" i="13"/>
  <c r="S73" i="13"/>
  <c r="Q73" i="13"/>
  <c r="P73" i="13"/>
  <c r="O73" i="13"/>
  <c r="K73" i="13"/>
  <c r="H73" i="13"/>
  <c r="F73" i="13"/>
  <c r="E73" i="13"/>
  <c r="D73" i="13"/>
  <c r="C73" i="13"/>
  <c r="X72" i="13"/>
  <c r="W72" i="13"/>
  <c r="V72" i="13"/>
  <c r="T72" i="13"/>
  <c r="S72" i="13"/>
  <c r="R72" i="13"/>
  <c r="Q72" i="13"/>
  <c r="P72" i="13"/>
  <c r="P75" i="13" s="1"/>
  <c r="K72" i="13"/>
  <c r="I72" i="13"/>
  <c r="H72" i="13"/>
  <c r="G72" i="13"/>
  <c r="F72" i="13"/>
  <c r="E72" i="13"/>
  <c r="D72" i="13"/>
  <c r="C72" i="13"/>
  <c r="C75" i="13" s="1"/>
  <c r="X70" i="13"/>
  <c r="W70" i="13"/>
  <c r="V70" i="13"/>
  <c r="T70" i="13"/>
  <c r="S70" i="13"/>
  <c r="R70" i="13"/>
  <c r="Q70" i="13"/>
  <c r="O70" i="13"/>
  <c r="I70" i="13"/>
  <c r="H70" i="13"/>
  <c r="F70" i="13"/>
  <c r="E70" i="13"/>
  <c r="D70" i="13"/>
  <c r="C70" i="13"/>
  <c r="X69" i="13"/>
  <c r="W69" i="13"/>
  <c r="V69" i="13"/>
  <c r="T69" i="13"/>
  <c r="S69" i="13"/>
  <c r="R69" i="13"/>
  <c r="Q69" i="13"/>
  <c r="O69" i="13"/>
  <c r="H69" i="13"/>
  <c r="F69" i="13"/>
  <c r="E69" i="13"/>
  <c r="D69" i="13"/>
  <c r="D71" i="13" s="1"/>
  <c r="C69" i="13"/>
  <c r="C93" i="12"/>
  <c r="X91" i="12"/>
  <c r="W91" i="12"/>
  <c r="V91" i="12"/>
  <c r="U91" i="12"/>
  <c r="T91" i="12"/>
  <c r="S91" i="12"/>
  <c r="R91" i="12"/>
  <c r="Q91" i="12"/>
  <c r="P91" i="12"/>
  <c r="M91" i="12"/>
  <c r="K91" i="12"/>
  <c r="I91" i="12"/>
  <c r="H91" i="12"/>
  <c r="G91" i="12"/>
  <c r="F91" i="12"/>
  <c r="E91" i="12"/>
  <c r="D91" i="12"/>
  <c r="C91" i="12"/>
  <c r="X90" i="12"/>
  <c r="W90" i="12"/>
  <c r="V90" i="12"/>
  <c r="U90" i="12"/>
  <c r="T90" i="12"/>
  <c r="S90" i="12"/>
  <c r="Q90" i="12"/>
  <c r="P90" i="12"/>
  <c r="O90" i="12"/>
  <c r="N90" i="12"/>
  <c r="K90" i="12"/>
  <c r="I90" i="12"/>
  <c r="H90" i="12"/>
  <c r="G90" i="12"/>
  <c r="F90" i="12"/>
  <c r="E90" i="12"/>
  <c r="D90" i="12"/>
  <c r="C90" i="12"/>
  <c r="X84" i="12"/>
  <c r="W84" i="12"/>
  <c r="V84" i="12"/>
  <c r="U84" i="12"/>
  <c r="T84" i="12"/>
  <c r="Q84" i="12"/>
  <c r="P84" i="12"/>
  <c r="O84" i="12"/>
  <c r="K84" i="12"/>
  <c r="I84" i="12"/>
  <c r="H84" i="12"/>
  <c r="G84" i="12"/>
  <c r="F84" i="12"/>
  <c r="E84" i="12"/>
  <c r="C84" i="12"/>
  <c r="X83" i="12"/>
  <c r="W83" i="12"/>
  <c r="V83" i="12"/>
  <c r="U83" i="12"/>
  <c r="T83" i="12"/>
  <c r="S83" i="12"/>
  <c r="Q83" i="12"/>
  <c r="P83" i="12"/>
  <c r="K83" i="12"/>
  <c r="I83" i="12"/>
  <c r="H83" i="12"/>
  <c r="G83" i="12"/>
  <c r="F83" i="12"/>
  <c r="E83" i="12"/>
  <c r="C83" i="12"/>
  <c r="X82" i="12"/>
  <c r="W82" i="12"/>
  <c r="V82" i="12"/>
  <c r="U82" i="12"/>
  <c r="Q82" i="12"/>
  <c r="P82" i="12"/>
  <c r="K82" i="12"/>
  <c r="I82" i="12"/>
  <c r="H82" i="12"/>
  <c r="G82" i="12"/>
  <c r="F82" i="12"/>
  <c r="E82" i="12"/>
  <c r="C82" i="12"/>
  <c r="X81" i="12"/>
  <c r="W81" i="12"/>
  <c r="V81" i="12"/>
  <c r="U81" i="12"/>
  <c r="T81" i="12"/>
  <c r="Q81" i="12"/>
  <c r="P81" i="12"/>
  <c r="O81" i="12"/>
  <c r="K81" i="12"/>
  <c r="I81" i="12"/>
  <c r="H81" i="12"/>
  <c r="G81" i="12"/>
  <c r="F81" i="12"/>
  <c r="E81" i="12"/>
  <c r="C81" i="12"/>
  <c r="X80" i="12"/>
  <c r="W80" i="12"/>
  <c r="V80" i="12"/>
  <c r="U80" i="12"/>
  <c r="T80" i="12"/>
  <c r="R80" i="12"/>
  <c r="Q80" i="12"/>
  <c r="P80" i="12"/>
  <c r="O80" i="12"/>
  <c r="K80" i="12"/>
  <c r="I80" i="12"/>
  <c r="H80" i="12"/>
  <c r="G80" i="12"/>
  <c r="F80" i="12"/>
  <c r="E80" i="12"/>
  <c r="D80" i="12"/>
  <c r="C80" i="12"/>
  <c r="X79" i="12"/>
  <c r="W79" i="12"/>
  <c r="V79" i="12"/>
  <c r="U79" i="12"/>
  <c r="T79" i="12"/>
  <c r="Q79" i="12"/>
  <c r="P79" i="12"/>
  <c r="O79" i="12"/>
  <c r="K79" i="12"/>
  <c r="I79" i="12"/>
  <c r="H79" i="12"/>
  <c r="G79" i="12"/>
  <c r="F79" i="12"/>
  <c r="E79" i="12"/>
  <c r="C79" i="12"/>
  <c r="X78" i="12"/>
  <c r="W78" i="12"/>
  <c r="V78" i="12"/>
  <c r="U78" i="12"/>
  <c r="T78" i="12"/>
  <c r="Q78" i="12"/>
  <c r="P78" i="12"/>
  <c r="O78" i="12"/>
  <c r="K78" i="12"/>
  <c r="I78" i="12"/>
  <c r="H78" i="12"/>
  <c r="G78" i="12"/>
  <c r="F78" i="12"/>
  <c r="E78" i="12"/>
  <c r="C78" i="12"/>
  <c r="X77" i="12"/>
  <c r="W77" i="12"/>
  <c r="V77" i="12"/>
  <c r="U77" i="12"/>
  <c r="T77" i="12"/>
  <c r="Q77" i="12"/>
  <c r="P77" i="12"/>
  <c r="I77" i="12"/>
  <c r="H77" i="12"/>
  <c r="G77" i="12"/>
  <c r="F77" i="12"/>
  <c r="E77" i="12"/>
  <c r="C77" i="12"/>
  <c r="X76" i="12"/>
  <c r="W76" i="12"/>
  <c r="V76" i="12"/>
  <c r="U76" i="12"/>
  <c r="T76" i="12"/>
  <c r="Q76" i="12"/>
  <c r="P76" i="12"/>
  <c r="O76" i="12"/>
  <c r="K76" i="12"/>
  <c r="I76" i="12"/>
  <c r="G76" i="12"/>
  <c r="F76" i="12"/>
  <c r="E76" i="12"/>
  <c r="C76" i="12"/>
  <c r="X74" i="12"/>
  <c r="W74" i="12"/>
  <c r="V74" i="12"/>
  <c r="U74" i="12"/>
  <c r="T74" i="12"/>
  <c r="S74" i="12"/>
  <c r="R74" i="12"/>
  <c r="Q74" i="12"/>
  <c r="P74" i="12"/>
  <c r="O74" i="12"/>
  <c r="K74" i="12"/>
  <c r="I74" i="12"/>
  <c r="H74" i="12"/>
  <c r="G74" i="12"/>
  <c r="F74" i="12"/>
  <c r="E74" i="12"/>
  <c r="D74" i="12"/>
  <c r="C74" i="12"/>
  <c r="X73" i="12"/>
  <c r="W73" i="12"/>
  <c r="V73" i="12"/>
  <c r="U73" i="12"/>
  <c r="T73" i="12"/>
  <c r="S73" i="12"/>
  <c r="Q73" i="12"/>
  <c r="P73" i="12"/>
  <c r="O73" i="12"/>
  <c r="K73" i="12"/>
  <c r="H73" i="12"/>
  <c r="F73" i="12"/>
  <c r="E73" i="12"/>
  <c r="D73" i="12"/>
  <c r="C73" i="12"/>
  <c r="X72" i="12"/>
  <c r="W72" i="12"/>
  <c r="V72" i="12"/>
  <c r="V75" i="12" s="1"/>
  <c r="T72" i="12"/>
  <c r="S72" i="12"/>
  <c r="R72" i="12"/>
  <c r="Q72" i="12"/>
  <c r="Q75" i="12" s="1"/>
  <c r="P72" i="12"/>
  <c r="K72" i="12"/>
  <c r="I72" i="12"/>
  <c r="H72" i="12"/>
  <c r="G72" i="12"/>
  <c r="F72" i="12"/>
  <c r="E72" i="12"/>
  <c r="D72" i="12"/>
  <c r="D75" i="12" s="1"/>
  <c r="C72" i="12"/>
  <c r="X70" i="12"/>
  <c r="W70" i="12"/>
  <c r="V70" i="12"/>
  <c r="T70" i="12"/>
  <c r="S70" i="12"/>
  <c r="R70" i="12"/>
  <c r="Q70" i="12"/>
  <c r="O70" i="12"/>
  <c r="I70" i="12"/>
  <c r="H70" i="12"/>
  <c r="F70" i="12"/>
  <c r="E70" i="12"/>
  <c r="D70" i="12"/>
  <c r="C70" i="12"/>
  <c r="X69" i="12"/>
  <c r="W69" i="12"/>
  <c r="W71" i="12" s="1"/>
  <c r="V69" i="12"/>
  <c r="T69" i="12"/>
  <c r="S69" i="12"/>
  <c r="R69" i="12"/>
  <c r="R71" i="12" s="1"/>
  <c r="Q69" i="12"/>
  <c r="O69" i="12"/>
  <c r="H69" i="12"/>
  <c r="F69" i="12"/>
  <c r="E69" i="12"/>
  <c r="D69" i="12"/>
  <c r="C69" i="12"/>
  <c r="C93" i="1"/>
  <c r="X91" i="1"/>
  <c r="W91" i="1"/>
  <c r="V91" i="1"/>
  <c r="U91" i="1"/>
  <c r="T91" i="1"/>
  <c r="S91" i="1"/>
  <c r="R91" i="1"/>
  <c r="Q91" i="1"/>
  <c r="P91" i="1"/>
  <c r="M91" i="1"/>
  <c r="K91" i="1"/>
  <c r="I91" i="1"/>
  <c r="H91" i="1"/>
  <c r="G91" i="1"/>
  <c r="F91" i="1"/>
  <c r="E91" i="1"/>
  <c r="D91" i="1"/>
  <c r="C91" i="1"/>
  <c r="X90" i="1"/>
  <c r="W90" i="1"/>
  <c r="V90" i="1"/>
  <c r="U90" i="1"/>
  <c r="T90" i="1"/>
  <c r="S90" i="1"/>
  <c r="Q90" i="1"/>
  <c r="P90" i="1"/>
  <c r="O90" i="1"/>
  <c r="N90" i="1"/>
  <c r="K90" i="1"/>
  <c r="I90" i="1"/>
  <c r="H90" i="1"/>
  <c r="G90" i="1"/>
  <c r="F90" i="1"/>
  <c r="E90" i="1"/>
  <c r="D90" i="1"/>
  <c r="C90" i="1"/>
  <c r="X84" i="1"/>
  <c r="W84" i="1"/>
  <c r="V84" i="1"/>
  <c r="U84" i="1"/>
  <c r="T84" i="1"/>
  <c r="Q84" i="1"/>
  <c r="P84" i="1"/>
  <c r="O84" i="1"/>
  <c r="K84" i="1"/>
  <c r="I84" i="1"/>
  <c r="H84" i="1"/>
  <c r="G84" i="1"/>
  <c r="F84" i="1"/>
  <c r="E84" i="1"/>
  <c r="C84" i="1"/>
  <c r="X83" i="1"/>
  <c r="W83" i="1"/>
  <c r="V83" i="1"/>
  <c r="U83" i="1"/>
  <c r="T83" i="1"/>
  <c r="S83" i="1"/>
  <c r="Q83" i="1"/>
  <c r="P83" i="1"/>
  <c r="K83" i="1"/>
  <c r="I83" i="1"/>
  <c r="H83" i="1"/>
  <c r="G83" i="1"/>
  <c r="F83" i="1"/>
  <c r="E83" i="1"/>
  <c r="C83" i="1"/>
  <c r="X82" i="1"/>
  <c r="W82" i="1"/>
  <c r="V82" i="1"/>
  <c r="U82" i="1"/>
  <c r="Q82" i="1"/>
  <c r="P82" i="1"/>
  <c r="K82" i="1"/>
  <c r="I82" i="1"/>
  <c r="H82" i="1"/>
  <c r="G82" i="1"/>
  <c r="F82" i="1"/>
  <c r="E82" i="1"/>
  <c r="C82" i="1"/>
  <c r="X81" i="1"/>
  <c r="W81" i="1"/>
  <c r="V81" i="1"/>
  <c r="U81" i="1"/>
  <c r="T81" i="1"/>
  <c r="Q81" i="1"/>
  <c r="P81" i="1"/>
  <c r="O81" i="1"/>
  <c r="K81" i="1"/>
  <c r="I81" i="1"/>
  <c r="H81" i="1"/>
  <c r="G81" i="1"/>
  <c r="F81" i="1"/>
  <c r="E81" i="1"/>
  <c r="C81" i="1"/>
  <c r="X80" i="1"/>
  <c r="W80" i="1"/>
  <c r="V80" i="1"/>
  <c r="U80" i="1"/>
  <c r="T80" i="1"/>
  <c r="R80" i="1"/>
  <c r="Q80" i="1"/>
  <c r="P80" i="1"/>
  <c r="O80" i="1"/>
  <c r="K80" i="1"/>
  <c r="I80" i="1"/>
  <c r="H80" i="1"/>
  <c r="G80" i="1"/>
  <c r="F80" i="1"/>
  <c r="E80" i="1"/>
  <c r="D80" i="1"/>
  <c r="C80" i="1"/>
  <c r="X79" i="1"/>
  <c r="W79" i="1"/>
  <c r="V79" i="1"/>
  <c r="U79" i="1"/>
  <c r="T79" i="1"/>
  <c r="Q79" i="1"/>
  <c r="P79" i="1"/>
  <c r="O79" i="1"/>
  <c r="K79" i="1"/>
  <c r="I79" i="1"/>
  <c r="H79" i="1"/>
  <c r="G79" i="1"/>
  <c r="F79" i="1"/>
  <c r="E79" i="1"/>
  <c r="C79" i="1"/>
  <c r="X78" i="1"/>
  <c r="W78" i="1"/>
  <c r="V78" i="1"/>
  <c r="U78" i="1"/>
  <c r="T78" i="1"/>
  <c r="Q78" i="1"/>
  <c r="P78" i="1"/>
  <c r="O78" i="1"/>
  <c r="K78" i="1"/>
  <c r="I78" i="1"/>
  <c r="H78" i="1"/>
  <c r="G78" i="1"/>
  <c r="F78" i="1"/>
  <c r="E78" i="1"/>
  <c r="C78" i="1"/>
  <c r="X77" i="1"/>
  <c r="W77" i="1"/>
  <c r="V77" i="1"/>
  <c r="U77" i="1"/>
  <c r="T77" i="1"/>
  <c r="Q77" i="1"/>
  <c r="P77" i="1"/>
  <c r="I77" i="1"/>
  <c r="H77" i="1"/>
  <c r="G77" i="1"/>
  <c r="F77" i="1"/>
  <c r="E77" i="1"/>
  <c r="C77" i="1"/>
  <c r="X76" i="1"/>
  <c r="W76" i="1"/>
  <c r="V76" i="1"/>
  <c r="U76" i="1"/>
  <c r="T76" i="1"/>
  <c r="Q76" i="1"/>
  <c r="P76" i="1"/>
  <c r="O76" i="1"/>
  <c r="K76" i="1"/>
  <c r="I76" i="1"/>
  <c r="G76" i="1"/>
  <c r="F76" i="1"/>
  <c r="E76" i="1"/>
  <c r="C76" i="1"/>
  <c r="X74" i="1"/>
  <c r="W74" i="1"/>
  <c r="V74" i="1"/>
  <c r="U74" i="1"/>
  <c r="T74" i="1"/>
  <c r="S74" i="1"/>
  <c r="R74" i="1"/>
  <c r="Q74" i="1"/>
  <c r="P74" i="1"/>
  <c r="O74" i="1"/>
  <c r="K74" i="1"/>
  <c r="I74" i="1"/>
  <c r="H74" i="1"/>
  <c r="G74" i="1"/>
  <c r="F74" i="1"/>
  <c r="E74" i="1"/>
  <c r="D74" i="1"/>
  <c r="C74" i="1"/>
  <c r="X73" i="1"/>
  <c r="W73" i="1"/>
  <c r="V73" i="1"/>
  <c r="U73" i="1"/>
  <c r="T73" i="1"/>
  <c r="S73" i="1"/>
  <c r="Q73" i="1"/>
  <c r="P73" i="1"/>
  <c r="O73" i="1"/>
  <c r="K73" i="1"/>
  <c r="H73" i="1"/>
  <c r="F73" i="1"/>
  <c r="E73" i="1"/>
  <c r="D73" i="1"/>
  <c r="C73" i="1"/>
  <c r="X72" i="1"/>
  <c r="W72" i="1"/>
  <c r="V72" i="1"/>
  <c r="T72" i="1"/>
  <c r="S72" i="1"/>
  <c r="R72" i="1"/>
  <c r="Q72" i="1"/>
  <c r="P72" i="1"/>
  <c r="P75" i="1" s="1"/>
  <c r="K72" i="1"/>
  <c r="I72" i="1"/>
  <c r="H72" i="1"/>
  <c r="G72" i="1"/>
  <c r="F72" i="1"/>
  <c r="E72" i="1"/>
  <c r="D72" i="1"/>
  <c r="C72" i="1"/>
  <c r="C75" i="1" s="1"/>
  <c r="X70" i="1"/>
  <c r="W70" i="1"/>
  <c r="V70" i="1"/>
  <c r="T70" i="1"/>
  <c r="S70" i="1"/>
  <c r="R70" i="1"/>
  <c r="Q70" i="1"/>
  <c r="O70" i="1"/>
  <c r="I70" i="1"/>
  <c r="H70" i="1"/>
  <c r="F70" i="1"/>
  <c r="E70" i="1"/>
  <c r="D70" i="1"/>
  <c r="C70" i="1"/>
  <c r="X69" i="1"/>
  <c r="W69" i="1"/>
  <c r="V69" i="1"/>
  <c r="T69" i="1"/>
  <c r="S69" i="1"/>
  <c r="R69" i="1"/>
  <c r="Q69" i="1"/>
  <c r="O69" i="1"/>
  <c r="H69" i="1"/>
  <c r="F69" i="1"/>
  <c r="E69" i="1"/>
  <c r="D69" i="1"/>
  <c r="D71" i="1" s="1"/>
  <c r="C69" i="1"/>
  <c r="C93" i="3"/>
  <c r="X91" i="3"/>
  <c r="W91" i="3"/>
  <c r="V91" i="3"/>
  <c r="U91" i="3"/>
  <c r="T91" i="3"/>
  <c r="S91" i="3"/>
  <c r="R91" i="3"/>
  <c r="Q91" i="3"/>
  <c r="P91" i="3"/>
  <c r="M91" i="3"/>
  <c r="K91" i="3"/>
  <c r="I91" i="3"/>
  <c r="H91" i="3"/>
  <c r="G91" i="3"/>
  <c r="F91" i="3"/>
  <c r="E91" i="3"/>
  <c r="D91" i="3"/>
  <c r="C91" i="3"/>
  <c r="X90" i="3"/>
  <c r="W90" i="3"/>
  <c r="V90" i="3"/>
  <c r="U90" i="3"/>
  <c r="T90" i="3"/>
  <c r="S90" i="3"/>
  <c r="Q90" i="3"/>
  <c r="P90" i="3"/>
  <c r="O90" i="3"/>
  <c r="N90" i="3"/>
  <c r="K90" i="3"/>
  <c r="I90" i="3"/>
  <c r="H90" i="3"/>
  <c r="G90" i="3"/>
  <c r="F90" i="3"/>
  <c r="E90" i="3"/>
  <c r="D90" i="3"/>
  <c r="C90" i="3"/>
  <c r="X84" i="3"/>
  <c r="W84" i="3"/>
  <c r="V84" i="3"/>
  <c r="U84" i="3"/>
  <c r="T84" i="3"/>
  <c r="Q84" i="3"/>
  <c r="P84" i="3"/>
  <c r="O84" i="3"/>
  <c r="K84" i="3"/>
  <c r="I84" i="3"/>
  <c r="H84" i="3"/>
  <c r="G84" i="3"/>
  <c r="F84" i="3"/>
  <c r="E84" i="3"/>
  <c r="C84" i="3"/>
  <c r="X83" i="3"/>
  <c r="W83" i="3"/>
  <c r="V83" i="3"/>
  <c r="U83" i="3"/>
  <c r="T83" i="3"/>
  <c r="S83" i="3"/>
  <c r="Q83" i="3"/>
  <c r="P83" i="3"/>
  <c r="K83" i="3"/>
  <c r="I83" i="3"/>
  <c r="H83" i="3"/>
  <c r="G83" i="3"/>
  <c r="F83" i="3"/>
  <c r="E83" i="3"/>
  <c r="C83" i="3"/>
  <c r="X82" i="3"/>
  <c r="W82" i="3"/>
  <c r="V82" i="3"/>
  <c r="U82" i="3"/>
  <c r="Q82" i="3"/>
  <c r="P82" i="3"/>
  <c r="K82" i="3"/>
  <c r="I82" i="3"/>
  <c r="H82" i="3"/>
  <c r="G82" i="3"/>
  <c r="F82" i="3"/>
  <c r="E82" i="3"/>
  <c r="C82" i="3"/>
  <c r="X81" i="3"/>
  <c r="W81" i="3"/>
  <c r="V81" i="3"/>
  <c r="U81" i="3"/>
  <c r="T81" i="3"/>
  <c r="Q81" i="3"/>
  <c r="P81" i="3"/>
  <c r="O81" i="3"/>
  <c r="K81" i="3"/>
  <c r="I81" i="3"/>
  <c r="H81" i="3"/>
  <c r="G81" i="3"/>
  <c r="F81" i="3"/>
  <c r="E81" i="3"/>
  <c r="C81" i="3"/>
  <c r="X80" i="3"/>
  <c r="W80" i="3"/>
  <c r="V80" i="3"/>
  <c r="U80" i="3"/>
  <c r="T80" i="3"/>
  <c r="R80" i="3"/>
  <c r="Q80" i="3"/>
  <c r="P80" i="3"/>
  <c r="O80" i="3"/>
  <c r="K80" i="3"/>
  <c r="I80" i="3"/>
  <c r="H80" i="3"/>
  <c r="G80" i="3"/>
  <c r="F80" i="3"/>
  <c r="E80" i="3"/>
  <c r="D80" i="3"/>
  <c r="C80" i="3"/>
  <c r="X79" i="3"/>
  <c r="W79" i="3"/>
  <c r="V79" i="3"/>
  <c r="U79" i="3"/>
  <c r="T79" i="3"/>
  <c r="Q79" i="3"/>
  <c r="P79" i="3"/>
  <c r="O79" i="3"/>
  <c r="K79" i="3"/>
  <c r="I79" i="3"/>
  <c r="H79" i="3"/>
  <c r="G79" i="3"/>
  <c r="F79" i="3"/>
  <c r="E79" i="3"/>
  <c r="C79" i="3"/>
  <c r="X78" i="3"/>
  <c r="W78" i="3"/>
  <c r="V78" i="3"/>
  <c r="U78" i="3"/>
  <c r="T78" i="3"/>
  <c r="Q78" i="3"/>
  <c r="P78" i="3"/>
  <c r="O78" i="3"/>
  <c r="K78" i="3"/>
  <c r="I78" i="3"/>
  <c r="H78" i="3"/>
  <c r="G78" i="3"/>
  <c r="F78" i="3"/>
  <c r="E78" i="3"/>
  <c r="C78" i="3"/>
  <c r="X77" i="3"/>
  <c r="W77" i="3"/>
  <c r="V77" i="3"/>
  <c r="U77" i="3"/>
  <c r="T77" i="3"/>
  <c r="Q77" i="3"/>
  <c r="P77" i="3"/>
  <c r="I77" i="3"/>
  <c r="H77" i="3"/>
  <c r="G77" i="3"/>
  <c r="F77" i="3"/>
  <c r="E77" i="3"/>
  <c r="C77" i="3"/>
  <c r="X76" i="3"/>
  <c r="W76" i="3"/>
  <c r="V76" i="3"/>
  <c r="U76" i="3"/>
  <c r="T76" i="3"/>
  <c r="Q76" i="3"/>
  <c r="P76" i="3"/>
  <c r="O76" i="3"/>
  <c r="K76" i="3"/>
  <c r="I76" i="3"/>
  <c r="G76" i="3"/>
  <c r="F76" i="3"/>
  <c r="E76" i="3"/>
  <c r="C76" i="3"/>
  <c r="X74" i="3"/>
  <c r="W74" i="3"/>
  <c r="V74" i="3"/>
  <c r="U74" i="3"/>
  <c r="T74" i="3"/>
  <c r="S74" i="3"/>
  <c r="R74" i="3"/>
  <c r="Q74" i="3"/>
  <c r="P74" i="3"/>
  <c r="O74" i="3"/>
  <c r="K74" i="3"/>
  <c r="I74" i="3"/>
  <c r="H74" i="3"/>
  <c r="G74" i="3"/>
  <c r="F74" i="3"/>
  <c r="E74" i="3"/>
  <c r="D74" i="3"/>
  <c r="C74" i="3"/>
  <c r="X73" i="3"/>
  <c r="W73" i="3"/>
  <c r="V73" i="3"/>
  <c r="U73" i="3"/>
  <c r="T73" i="3"/>
  <c r="S73" i="3"/>
  <c r="Q73" i="3"/>
  <c r="P73" i="3"/>
  <c r="O73" i="3"/>
  <c r="K73" i="3"/>
  <c r="H73" i="3"/>
  <c r="F73" i="3"/>
  <c r="E73" i="3"/>
  <c r="D73" i="3"/>
  <c r="C73" i="3"/>
  <c r="X72" i="3"/>
  <c r="W72" i="3"/>
  <c r="V72" i="3"/>
  <c r="T72" i="3"/>
  <c r="T75" i="3" s="1"/>
  <c r="S72" i="3"/>
  <c r="R72" i="3"/>
  <c r="Q72" i="3"/>
  <c r="P72" i="3"/>
  <c r="K72" i="3"/>
  <c r="I72" i="3"/>
  <c r="H72" i="3"/>
  <c r="G72" i="3"/>
  <c r="F72" i="3"/>
  <c r="E72" i="3"/>
  <c r="D72" i="3"/>
  <c r="C72" i="3"/>
  <c r="X70" i="3"/>
  <c r="W70" i="3"/>
  <c r="V70" i="3"/>
  <c r="T70" i="3"/>
  <c r="S70" i="3"/>
  <c r="R70" i="3"/>
  <c r="Q70" i="3"/>
  <c r="O70" i="3"/>
  <c r="I70" i="3"/>
  <c r="H70" i="3"/>
  <c r="F70" i="3"/>
  <c r="E70" i="3"/>
  <c r="D70" i="3"/>
  <c r="C70" i="3"/>
  <c r="X69" i="3"/>
  <c r="W69" i="3"/>
  <c r="W71" i="3" s="1"/>
  <c r="V69" i="3"/>
  <c r="T69" i="3"/>
  <c r="S69" i="3"/>
  <c r="R69" i="3"/>
  <c r="R71" i="3" s="1"/>
  <c r="Q69" i="3"/>
  <c r="O69" i="3"/>
  <c r="H69" i="3"/>
  <c r="H71" i="3" s="1"/>
  <c r="F69" i="3"/>
  <c r="E69" i="3"/>
  <c r="D69" i="3"/>
  <c r="C69" i="3"/>
  <c r="C93" i="4"/>
  <c r="X91" i="4"/>
  <c r="W91" i="4"/>
  <c r="V91" i="4"/>
  <c r="U91" i="4"/>
  <c r="T91" i="4"/>
  <c r="S91" i="4"/>
  <c r="R91" i="4"/>
  <c r="Q91" i="4"/>
  <c r="P91" i="4"/>
  <c r="M91" i="4"/>
  <c r="K91" i="4"/>
  <c r="I91" i="4"/>
  <c r="H91" i="4"/>
  <c r="G91" i="4"/>
  <c r="F91" i="4"/>
  <c r="E91" i="4"/>
  <c r="D91" i="4"/>
  <c r="C91" i="4"/>
  <c r="X90" i="4"/>
  <c r="W90" i="4"/>
  <c r="V90" i="4"/>
  <c r="U90" i="4"/>
  <c r="T90" i="4"/>
  <c r="S90" i="4"/>
  <c r="Q90" i="4"/>
  <c r="P90" i="4"/>
  <c r="O90" i="4"/>
  <c r="N90" i="4"/>
  <c r="K90" i="4"/>
  <c r="I90" i="4"/>
  <c r="H90" i="4"/>
  <c r="G90" i="4"/>
  <c r="F90" i="4"/>
  <c r="E90" i="4"/>
  <c r="D90" i="4"/>
  <c r="C90" i="4"/>
  <c r="X84" i="4"/>
  <c r="W84" i="4"/>
  <c r="V84" i="4"/>
  <c r="U84" i="4"/>
  <c r="T84" i="4"/>
  <c r="Q84" i="4"/>
  <c r="P84" i="4"/>
  <c r="O84" i="4"/>
  <c r="K84" i="4"/>
  <c r="I84" i="4"/>
  <c r="H84" i="4"/>
  <c r="G84" i="4"/>
  <c r="F84" i="4"/>
  <c r="E84" i="4"/>
  <c r="C84" i="4"/>
  <c r="X83" i="4"/>
  <c r="W83" i="4"/>
  <c r="V83" i="4"/>
  <c r="U83" i="4"/>
  <c r="T83" i="4"/>
  <c r="S83" i="4"/>
  <c r="Q83" i="4"/>
  <c r="P83" i="4"/>
  <c r="K83" i="4"/>
  <c r="I83" i="4"/>
  <c r="H83" i="4"/>
  <c r="G83" i="4"/>
  <c r="F83" i="4"/>
  <c r="E83" i="4"/>
  <c r="C83" i="4"/>
  <c r="X82" i="4"/>
  <c r="W82" i="4"/>
  <c r="V82" i="4"/>
  <c r="U82" i="4"/>
  <c r="Q82" i="4"/>
  <c r="P82" i="4"/>
  <c r="K82" i="4"/>
  <c r="I82" i="4"/>
  <c r="H82" i="4"/>
  <c r="G82" i="4"/>
  <c r="F82" i="4"/>
  <c r="E82" i="4"/>
  <c r="C82" i="4"/>
  <c r="X81" i="4"/>
  <c r="W81" i="4"/>
  <c r="V81" i="4"/>
  <c r="U81" i="4"/>
  <c r="T81" i="4"/>
  <c r="Q81" i="4"/>
  <c r="P81" i="4"/>
  <c r="O81" i="4"/>
  <c r="K81" i="4"/>
  <c r="I81" i="4"/>
  <c r="H81" i="4"/>
  <c r="G81" i="4"/>
  <c r="F81" i="4"/>
  <c r="E81" i="4"/>
  <c r="C81" i="4"/>
  <c r="X80" i="4"/>
  <c r="W80" i="4"/>
  <c r="V80" i="4"/>
  <c r="U80" i="4"/>
  <c r="T80" i="4"/>
  <c r="R80" i="4"/>
  <c r="Q80" i="4"/>
  <c r="P80" i="4"/>
  <c r="O80" i="4"/>
  <c r="K80" i="4"/>
  <c r="I80" i="4"/>
  <c r="H80" i="4"/>
  <c r="G80" i="4"/>
  <c r="F80" i="4"/>
  <c r="E80" i="4"/>
  <c r="D80" i="4"/>
  <c r="C80" i="4"/>
  <c r="X79" i="4"/>
  <c r="W79" i="4"/>
  <c r="V79" i="4"/>
  <c r="U79" i="4"/>
  <c r="T79" i="4"/>
  <c r="Q79" i="4"/>
  <c r="P79" i="4"/>
  <c r="O79" i="4"/>
  <c r="K79" i="4"/>
  <c r="I79" i="4"/>
  <c r="H79" i="4"/>
  <c r="G79" i="4"/>
  <c r="F79" i="4"/>
  <c r="E79" i="4"/>
  <c r="C79" i="4"/>
  <c r="X78" i="4"/>
  <c r="W78" i="4"/>
  <c r="V78" i="4"/>
  <c r="U78" i="4"/>
  <c r="T78" i="4"/>
  <c r="Q78" i="4"/>
  <c r="P78" i="4"/>
  <c r="O78" i="4"/>
  <c r="K78" i="4"/>
  <c r="I78" i="4"/>
  <c r="H78" i="4"/>
  <c r="G78" i="4"/>
  <c r="F78" i="4"/>
  <c r="E78" i="4"/>
  <c r="C78" i="4"/>
  <c r="X77" i="4"/>
  <c r="W77" i="4"/>
  <c r="V77" i="4"/>
  <c r="U77" i="4"/>
  <c r="T77" i="4"/>
  <c r="Q77" i="4"/>
  <c r="P77" i="4"/>
  <c r="I77" i="4"/>
  <c r="H77" i="4"/>
  <c r="G77" i="4"/>
  <c r="F77" i="4"/>
  <c r="E77" i="4"/>
  <c r="C77" i="4"/>
  <c r="X76" i="4"/>
  <c r="W76" i="4"/>
  <c r="V76" i="4"/>
  <c r="U76" i="4"/>
  <c r="T76" i="4"/>
  <c r="Q76" i="4"/>
  <c r="P76" i="4"/>
  <c r="O76" i="4"/>
  <c r="K76" i="4"/>
  <c r="I76" i="4"/>
  <c r="G76" i="4"/>
  <c r="F76" i="4"/>
  <c r="E76" i="4"/>
  <c r="C76" i="4"/>
  <c r="X74" i="4"/>
  <c r="W74" i="4"/>
  <c r="V74" i="4"/>
  <c r="U74" i="4"/>
  <c r="T74" i="4"/>
  <c r="S74" i="4"/>
  <c r="R74" i="4"/>
  <c r="Q74" i="4"/>
  <c r="P74" i="4"/>
  <c r="O74" i="4"/>
  <c r="K74" i="4"/>
  <c r="I74" i="4"/>
  <c r="H74" i="4"/>
  <c r="G74" i="4"/>
  <c r="F74" i="4"/>
  <c r="E74" i="4"/>
  <c r="D74" i="4"/>
  <c r="C74" i="4"/>
  <c r="X73" i="4"/>
  <c r="W73" i="4"/>
  <c r="V73" i="4"/>
  <c r="U73" i="4"/>
  <c r="T73" i="4"/>
  <c r="S73" i="4"/>
  <c r="Q73" i="4"/>
  <c r="P73" i="4"/>
  <c r="O73" i="4"/>
  <c r="K73" i="4"/>
  <c r="H73" i="4"/>
  <c r="F73" i="4"/>
  <c r="E73" i="4"/>
  <c r="D73" i="4"/>
  <c r="C73" i="4"/>
  <c r="X72" i="4"/>
  <c r="W72" i="4"/>
  <c r="W75" i="4" s="1"/>
  <c r="V72" i="4"/>
  <c r="T72" i="4"/>
  <c r="S72" i="4"/>
  <c r="R72" i="4"/>
  <c r="Q72" i="4"/>
  <c r="P72" i="4"/>
  <c r="K72" i="4"/>
  <c r="I72" i="4"/>
  <c r="H72" i="4"/>
  <c r="G72" i="4"/>
  <c r="F72" i="4"/>
  <c r="E72" i="4"/>
  <c r="D72" i="4"/>
  <c r="C72" i="4"/>
  <c r="C75" i="4" s="1"/>
  <c r="X70" i="4"/>
  <c r="W70" i="4"/>
  <c r="V70" i="4"/>
  <c r="T70" i="4"/>
  <c r="S70" i="4"/>
  <c r="R70" i="4"/>
  <c r="Q70" i="4"/>
  <c r="O70" i="4"/>
  <c r="I70" i="4"/>
  <c r="H70" i="4"/>
  <c r="F70" i="4"/>
  <c r="E70" i="4"/>
  <c r="D70" i="4"/>
  <c r="C70" i="4"/>
  <c r="X69" i="4"/>
  <c r="W69" i="4"/>
  <c r="V69" i="4"/>
  <c r="T69" i="4"/>
  <c r="S69" i="4"/>
  <c r="R69" i="4"/>
  <c r="Q69" i="4"/>
  <c r="O69" i="4"/>
  <c r="H69" i="4"/>
  <c r="F69" i="4"/>
  <c r="E69" i="4"/>
  <c r="D69" i="4"/>
  <c r="C69" i="4"/>
  <c r="C93" i="5"/>
  <c r="X91" i="5"/>
  <c r="W91" i="5"/>
  <c r="V91" i="5"/>
  <c r="U91" i="5"/>
  <c r="T91" i="5"/>
  <c r="S91" i="5"/>
  <c r="R91" i="5"/>
  <c r="Q91" i="5"/>
  <c r="P91" i="5"/>
  <c r="M91" i="5"/>
  <c r="K91" i="5"/>
  <c r="I91" i="5"/>
  <c r="H91" i="5"/>
  <c r="G91" i="5"/>
  <c r="F91" i="5"/>
  <c r="E91" i="5"/>
  <c r="D91" i="5"/>
  <c r="C91" i="5"/>
  <c r="X90" i="5"/>
  <c r="W90" i="5"/>
  <c r="V90" i="5"/>
  <c r="U90" i="5"/>
  <c r="T90" i="5"/>
  <c r="S90" i="5"/>
  <c r="Q90" i="5"/>
  <c r="P90" i="5"/>
  <c r="O90" i="5"/>
  <c r="N90" i="5"/>
  <c r="K90" i="5"/>
  <c r="I90" i="5"/>
  <c r="H90" i="5"/>
  <c r="G90" i="5"/>
  <c r="F90" i="5"/>
  <c r="E90" i="5"/>
  <c r="D90" i="5"/>
  <c r="C90" i="5"/>
  <c r="X84" i="5"/>
  <c r="W84" i="5"/>
  <c r="V84" i="5"/>
  <c r="U84" i="5"/>
  <c r="T84" i="5"/>
  <c r="Q84" i="5"/>
  <c r="P84" i="5"/>
  <c r="O84" i="5"/>
  <c r="K84" i="5"/>
  <c r="I84" i="5"/>
  <c r="H84" i="5"/>
  <c r="G84" i="5"/>
  <c r="F84" i="5"/>
  <c r="E84" i="5"/>
  <c r="C84" i="5"/>
  <c r="X83" i="5"/>
  <c r="W83" i="5"/>
  <c r="V83" i="5"/>
  <c r="U83" i="5"/>
  <c r="T83" i="5"/>
  <c r="S83" i="5"/>
  <c r="Q83" i="5"/>
  <c r="P83" i="5"/>
  <c r="K83" i="5"/>
  <c r="I83" i="5"/>
  <c r="H83" i="5"/>
  <c r="G83" i="5"/>
  <c r="F83" i="5"/>
  <c r="E83" i="5"/>
  <c r="C83" i="5"/>
  <c r="X82" i="5"/>
  <c r="W82" i="5"/>
  <c r="V82" i="5"/>
  <c r="U82" i="5"/>
  <c r="Q82" i="5"/>
  <c r="P82" i="5"/>
  <c r="K82" i="5"/>
  <c r="I82" i="5"/>
  <c r="H82" i="5"/>
  <c r="G82" i="5"/>
  <c r="F82" i="5"/>
  <c r="E82" i="5"/>
  <c r="C82" i="5"/>
  <c r="X81" i="5"/>
  <c r="W81" i="5"/>
  <c r="V81" i="5"/>
  <c r="U81" i="5"/>
  <c r="T81" i="5"/>
  <c r="Q81" i="5"/>
  <c r="P81" i="5"/>
  <c r="O81" i="5"/>
  <c r="K81" i="5"/>
  <c r="I81" i="5"/>
  <c r="H81" i="5"/>
  <c r="G81" i="5"/>
  <c r="F81" i="5"/>
  <c r="E81" i="5"/>
  <c r="C81" i="5"/>
  <c r="X80" i="5"/>
  <c r="W80" i="5"/>
  <c r="V80" i="5"/>
  <c r="U80" i="5"/>
  <c r="T80" i="5"/>
  <c r="R80" i="5"/>
  <c r="Q80" i="5"/>
  <c r="P80" i="5"/>
  <c r="O80" i="5"/>
  <c r="K80" i="5"/>
  <c r="I80" i="5"/>
  <c r="H80" i="5"/>
  <c r="G80" i="5"/>
  <c r="F80" i="5"/>
  <c r="E80" i="5"/>
  <c r="D80" i="5"/>
  <c r="C80" i="5"/>
  <c r="X79" i="5"/>
  <c r="W79" i="5"/>
  <c r="V79" i="5"/>
  <c r="U79" i="5"/>
  <c r="T79" i="5"/>
  <c r="Q79" i="5"/>
  <c r="P79" i="5"/>
  <c r="O79" i="5"/>
  <c r="K79" i="5"/>
  <c r="I79" i="5"/>
  <c r="H79" i="5"/>
  <c r="G79" i="5"/>
  <c r="F79" i="5"/>
  <c r="E79" i="5"/>
  <c r="C79" i="5"/>
  <c r="X78" i="5"/>
  <c r="W78" i="5"/>
  <c r="V78" i="5"/>
  <c r="U78" i="5"/>
  <c r="T78" i="5"/>
  <c r="Q78" i="5"/>
  <c r="P78" i="5"/>
  <c r="O78" i="5"/>
  <c r="K78" i="5"/>
  <c r="I78" i="5"/>
  <c r="H78" i="5"/>
  <c r="G78" i="5"/>
  <c r="F78" i="5"/>
  <c r="E78" i="5"/>
  <c r="C78" i="5"/>
  <c r="X77" i="5"/>
  <c r="W77" i="5"/>
  <c r="V77" i="5"/>
  <c r="U77" i="5"/>
  <c r="T77" i="5"/>
  <c r="Q77" i="5"/>
  <c r="P77" i="5"/>
  <c r="I77" i="5"/>
  <c r="H77" i="5"/>
  <c r="G77" i="5"/>
  <c r="F77" i="5"/>
  <c r="E77" i="5"/>
  <c r="C77" i="5"/>
  <c r="X76" i="5"/>
  <c r="W76" i="5"/>
  <c r="V76" i="5"/>
  <c r="U76" i="5"/>
  <c r="T76" i="5"/>
  <c r="Q76" i="5"/>
  <c r="P76" i="5"/>
  <c r="O76" i="5"/>
  <c r="K76" i="5"/>
  <c r="I76" i="5"/>
  <c r="G76" i="5"/>
  <c r="F76" i="5"/>
  <c r="E76" i="5"/>
  <c r="C76" i="5"/>
  <c r="X74" i="5"/>
  <c r="W74" i="5"/>
  <c r="V74" i="5"/>
  <c r="U74" i="5"/>
  <c r="T74" i="5"/>
  <c r="S74" i="5"/>
  <c r="R74" i="5"/>
  <c r="Q74" i="5"/>
  <c r="P74" i="5"/>
  <c r="O74" i="5"/>
  <c r="K74" i="5"/>
  <c r="I74" i="5"/>
  <c r="H74" i="5"/>
  <c r="G74" i="5"/>
  <c r="F74" i="5"/>
  <c r="E74" i="5"/>
  <c r="D74" i="5"/>
  <c r="C74" i="5"/>
  <c r="X73" i="5"/>
  <c r="W73" i="5"/>
  <c r="V73" i="5"/>
  <c r="U73" i="5"/>
  <c r="T73" i="5"/>
  <c r="S73" i="5"/>
  <c r="Q73" i="5"/>
  <c r="P73" i="5"/>
  <c r="O73" i="5"/>
  <c r="K73" i="5"/>
  <c r="H73" i="5"/>
  <c r="F73" i="5"/>
  <c r="E73" i="5"/>
  <c r="D73" i="5"/>
  <c r="C73" i="5"/>
  <c r="X72" i="5"/>
  <c r="X75" i="5" s="1"/>
  <c r="W72" i="5"/>
  <c r="V72" i="5"/>
  <c r="V75" i="5" s="1"/>
  <c r="T72" i="5"/>
  <c r="S72" i="5"/>
  <c r="R72" i="5"/>
  <c r="Q72" i="5"/>
  <c r="P72" i="5"/>
  <c r="K72" i="5"/>
  <c r="I72" i="5"/>
  <c r="H72" i="5"/>
  <c r="G72" i="5"/>
  <c r="F72" i="5"/>
  <c r="E72" i="5"/>
  <c r="D72" i="5"/>
  <c r="C72" i="5"/>
  <c r="X70" i="5"/>
  <c r="W70" i="5"/>
  <c r="V70" i="5"/>
  <c r="T70" i="5"/>
  <c r="S70" i="5"/>
  <c r="R70" i="5"/>
  <c r="Q70" i="5"/>
  <c r="O70" i="5"/>
  <c r="I70" i="5"/>
  <c r="H70" i="5"/>
  <c r="F70" i="5"/>
  <c r="E70" i="5"/>
  <c r="D70" i="5"/>
  <c r="C70" i="5"/>
  <c r="X69" i="5"/>
  <c r="W69" i="5"/>
  <c r="V69" i="5"/>
  <c r="T69" i="5"/>
  <c r="S69" i="5"/>
  <c r="R69" i="5"/>
  <c r="Q69" i="5"/>
  <c r="O69" i="5"/>
  <c r="H69" i="5"/>
  <c r="F69" i="5"/>
  <c r="E69" i="5"/>
  <c r="E71" i="5" s="1"/>
  <c r="D69" i="5"/>
  <c r="C69" i="5"/>
  <c r="C71" i="5" s="1"/>
  <c r="C93" i="6"/>
  <c r="X91" i="6"/>
  <c r="W91" i="6"/>
  <c r="V91" i="6"/>
  <c r="U91" i="6"/>
  <c r="T91" i="6"/>
  <c r="S91" i="6"/>
  <c r="R91" i="6"/>
  <c r="Q91" i="6"/>
  <c r="P91" i="6"/>
  <c r="M91" i="6"/>
  <c r="K91" i="6"/>
  <c r="I91" i="6"/>
  <c r="H91" i="6"/>
  <c r="G91" i="6"/>
  <c r="F91" i="6"/>
  <c r="E91" i="6"/>
  <c r="D91" i="6"/>
  <c r="C91" i="6"/>
  <c r="X90" i="6"/>
  <c r="W90" i="6"/>
  <c r="V90" i="6"/>
  <c r="U90" i="6"/>
  <c r="T90" i="6"/>
  <c r="S90" i="6"/>
  <c r="Q90" i="6"/>
  <c r="P90" i="6"/>
  <c r="O90" i="6"/>
  <c r="N90" i="6"/>
  <c r="K90" i="6"/>
  <c r="I90" i="6"/>
  <c r="H90" i="6"/>
  <c r="G90" i="6"/>
  <c r="F90" i="6"/>
  <c r="E90" i="6"/>
  <c r="D90" i="6"/>
  <c r="C90" i="6"/>
  <c r="X84" i="6"/>
  <c r="W84" i="6"/>
  <c r="V84" i="6"/>
  <c r="U84" i="6"/>
  <c r="T84" i="6"/>
  <c r="Q84" i="6"/>
  <c r="P84" i="6"/>
  <c r="O84" i="6"/>
  <c r="K84" i="6"/>
  <c r="I84" i="6"/>
  <c r="H84" i="6"/>
  <c r="G84" i="6"/>
  <c r="F84" i="6"/>
  <c r="E84" i="6"/>
  <c r="C84" i="6"/>
  <c r="X83" i="6"/>
  <c r="W83" i="6"/>
  <c r="V83" i="6"/>
  <c r="U83" i="6"/>
  <c r="T83" i="6"/>
  <c r="S83" i="6"/>
  <c r="Q83" i="6"/>
  <c r="P83" i="6"/>
  <c r="K83" i="6"/>
  <c r="I83" i="6"/>
  <c r="H83" i="6"/>
  <c r="G83" i="6"/>
  <c r="F83" i="6"/>
  <c r="E83" i="6"/>
  <c r="C83" i="6"/>
  <c r="X82" i="6"/>
  <c r="W82" i="6"/>
  <c r="V82" i="6"/>
  <c r="U82" i="6"/>
  <c r="Q82" i="6"/>
  <c r="P82" i="6"/>
  <c r="K82" i="6"/>
  <c r="I82" i="6"/>
  <c r="H82" i="6"/>
  <c r="G82" i="6"/>
  <c r="F82" i="6"/>
  <c r="E82" i="6"/>
  <c r="C82" i="6"/>
  <c r="X81" i="6"/>
  <c r="W81" i="6"/>
  <c r="V81" i="6"/>
  <c r="U81" i="6"/>
  <c r="T81" i="6"/>
  <c r="Q81" i="6"/>
  <c r="P81" i="6"/>
  <c r="O81" i="6"/>
  <c r="K81" i="6"/>
  <c r="I81" i="6"/>
  <c r="H81" i="6"/>
  <c r="G81" i="6"/>
  <c r="F81" i="6"/>
  <c r="E81" i="6"/>
  <c r="C81" i="6"/>
  <c r="X80" i="6"/>
  <c r="W80" i="6"/>
  <c r="V80" i="6"/>
  <c r="U80" i="6"/>
  <c r="T80" i="6"/>
  <c r="R80" i="6"/>
  <c r="Q80" i="6"/>
  <c r="P80" i="6"/>
  <c r="O80" i="6"/>
  <c r="K80" i="6"/>
  <c r="I80" i="6"/>
  <c r="H80" i="6"/>
  <c r="G80" i="6"/>
  <c r="F80" i="6"/>
  <c r="E80" i="6"/>
  <c r="D80" i="6"/>
  <c r="C80" i="6"/>
  <c r="X79" i="6"/>
  <c r="W79" i="6"/>
  <c r="V79" i="6"/>
  <c r="U79" i="6"/>
  <c r="T79" i="6"/>
  <c r="Q79" i="6"/>
  <c r="P79" i="6"/>
  <c r="O79" i="6"/>
  <c r="K79" i="6"/>
  <c r="I79" i="6"/>
  <c r="H79" i="6"/>
  <c r="G79" i="6"/>
  <c r="F79" i="6"/>
  <c r="E79" i="6"/>
  <c r="C79" i="6"/>
  <c r="X78" i="6"/>
  <c r="W78" i="6"/>
  <c r="V78" i="6"/>
  <c r="U78" i="6"/>
  <c r="T78" i="6"/>
  <c r="Q78" i="6"/>
  <c r="P78" i="6"/>
  <c r="O78" i="6"/>
  <c r="K78" i="6"/>
  <c r="I78" i="6"/>
  <c r="H78" i="6"/>
  <c r="G78" i="6"/>
  <c r="F78" i="6"/>
  <c r="E78" i="6"/>
  <c r="C78" i="6"/>
  <c r="X77" i="6"/>
  <c r="W77" i="6"/>
  <c r="V77" i="6"/>
  <c r="U77" i="6"/>
  <c r="T77" i="6"/>
  <c r="Q77" i="6"/>
  <c r="P77" i="6"/>
  <c r="I77" i="6"/>
  <c r="H77" i="6"/>
  <c r="G77" i="6"/>
  <c r="F77" i="6"/>
  <c r="E77" i="6"/>
  <c r="C77" i="6"/>
  <c r="X76" i="6"/>
  <c r="W76" i="6"/>
  <c r="V76" i="6"/>
  <c r="U76" i="6"/>
  <c r="T76" i="6"/>
  <c r="Q76" i="6"/>
  <c r="P76" i="6"/>
  <c r="O76" i="6"/>
  <c r="K76" i="6"/>
  <c r="I76" i="6"/>
  <c r="G76" i="6"/>
  <c r="F76" i="6"/>
  <c r="E76" i="6"/>
  <c r="C76" i="6"/>
  <c r="X74" i="6"/>
  <c r="W74" i="6"/>
  <c r="V74" i="6"/>
  <c r="U74" i="6"/>
  <c r="T74" i="6"/>
  <c r="S74" i="6"/>
  <c r="R74" i="6"/>
  <c r="Q74" i="6"/>
  <c r="P74" i="6"/>
  <c r="O74" i="6"/>
  <c r="K74" i="6"/>
  <c r="I74" i="6"/>
  <c r="H74" i="6"/>
  <c r="G74" i="6"/>
  <c r="F74" i="6"/>
  <c r="E74" i="6"/>
  <c r="D74" i="6"/>
  <c r="C74" i="6"/>
  <c r="X73" i="6"/>
  <c r="W73" i="6"/>
  <c r="V73" i="6"/>
  <c r="U73" i="6"/>
  <c r="T73" i="6"/>
  <c r="S73" i="6"/>
  <c r="Q73" i="6"/>
  <c r="P73" i="6"/>
  <c r="O73" i="6"/>
  <c r="K73" i="6"/>
  <c r="H73" i="6"/>
  <c r="F73" i="6"/>
  <c r="E73" i="6"/>
  <c r="D73" i="6"/>
  <c r="C73" i="6"/>
  <c r="X72" i="6"/>
  <c r="W72" i="6"/>
  <c r="W75" i="6" s="1"/>
  <c r="V72" i="6"/>
  <c r="T72" i="6"/>
  <c r="S72" i="6"/>
  <c r="S75" i="6" s="1"/>
  <c r="R72" i="6"/>
  <c r="Q72" i="6"/>
  <c r="P72" i="6"/>
  <c r="K72" i="6"/>
  <c r="I72" i="6"/>
  <c r="H72" i="6"/>
  <c r="G72" i="6"/>
  <c r="F72" i="6"/>
  <c r="E72" i="6"/>
  <c r="E75" i="6" s="1"/>
  <c r="D72" i="6"/>
  <c r="C72" i="6"/>
  <c r="X70" i="6"/>
  <c r="W70" i="6"/>
  <c r="V70" i="6"/>
  <c r="T70" i="6"/>
  <c r="S70" i="6"/>
  <c r="R70" i="6"/>
  <c r="Q70" i="6"/>
  <c r="O70" i="6"/>
  <c r="I70" i="6"/>
  <c r="H70" i="6"/>
  <c r="F70" i="6"/>
  <c r="E70" i="6"/>
  <c r="D70" i="6"/>
  <c r="C70" i="6"/>
  <c r="X69" i="6"/>
  <c r="W69" i="6"/>
  <c r="V69" i="6"/>
  <c r="T69" i="6"/>
  <c r="S69" i="6"/>
  <c r="R69" i="6"/>
  <c r="Q69" i="6"/>
  <c r="O69" i="6"/>
  <c r="H69" i="6"/>
  <c r="F69" i="6"/>
  <c r="E69" i="6"/>
  <c r="D69" i="6"/>
  <c r="C69" i="6"/>
  <c r="C93" i="7"/>
  <c r="X91" i="7"/>
  <c r="W91" i="7"/>
  <c r="V91" i="7"/>
  <c r="U91" i="7"/>
  <c r="T91" i="7"/>
  <c r="S91" i="7"/>
  <c r="R91" i="7"/>
  <c r="Q91" i="7"/>
  <c r="P91" i="7"/>
  <c r="M91" i="7"/>
  <c r="K91" i="7"/>
  <c r="I91" i="7"/>
  <c r="H91" i="7"/>
  <c r="G91" i="7"/>
  <c r="F91" i="7"/>
  <c r="E91" i="7"/>
  <c r="D91" i="7"/>
  <c r="C91" i="7"/>
  <c r="X90" i="7"/>
  <c r="W90" i="7"/>
  <c r="V90" i="7"/>
  <c r="U90" i="7"/>
  <c r="T90" i="7"/>
  <c r="S90" i="7"/>
  <c r="Q90" i="7"/>
  <c r="P90" i="7"/>
  <c r="O90" i="7"/>
  <c r="N90" i="7"/>
  <c r="K90" i="7"/>
  <c r="I90" i="7"/>
  <c r="H90" i="7"/>
  <c r="G90" i="7"/>
  <c r="F90" i="7"/>
  <c r="E90" i="7"/>
  <c r="D90" i="7"/>
  <c r="C90" i="7"/>
  <c r="X84" i="7"/>
  <c r="W84" i="7"/>
  <c r="V84" i="7"/>
  <c r="U84" i="7"/>
  <c r="T84" i="7"/>
  <c r="Q84" i="7"/>
  <c r="P84" i="7"/>
  <c r="O84" i="7"/>
  <c r="K84" i="7"/>
  <c r="I84" i="7"/>
  <c r="H84" i="7"/>
  <c r="G84" i="7"/>
  <c r="F84" i="7"/>
  <c r="E84" i="7"/>
  <c r="C84" i="7"/>
  <c r="X83" i="7"/>
  <c r="W83" i="7"/>
  <c r="V83" i="7"/>
  <c r="U83" i="7"/>
  <c r="T83" i="7"/>
  <c r="S83" i="7"/>
  <c r="Q83" i="7"/>
  <c r="P83" i="7"/>
  <c r="K83" i="7"/>
  <c r="I83" i="7"/>
  <c r="H83" i="7"/>
  <c r="G83" i="7"/>
  <c r="F83" i="7"/>
  <c r="E83" i="7"/>
  <c r="C83" i="7"/>
  <c r="X82" i="7"/>
  <c r="W82" i="7"/>
  <c r="V82" i="7"/>
  <c r="U82" i="7"/>
  <c r="Q82" i="7"/>
  <c r="P82" i="7"/>
  <c r="K82" i="7"/>
  <c r="I82" i="7"/>
  <c r="H82" i="7"/>
  <c r="G82" i="7"/>
  <c r="F82" i="7"/>
  <c r="E82" i="7"/>
  <c r="C82" i="7"/>
  <c r="X81" i="7"/>
  <c r="W81" i="7"/>
  <c r="V81" i="7"/>
  <c r="U81" i="7"/>
  <c r="T81" i="7"/>
  <c r="Q81" i="7"/>
  <c r="P81" i="7"/>
  <c r="O81" i="7"/>
  <c r="K81" i="7"/>
  <c r="I81" i="7"/>
  <c r="H81" i="7"/>
  <c r="G81" i="7"/>
  <c r="F81" i="7"/>
  <c r="E81" i="7"/>
  <c r="C81" i="7"/>
  <c r="X80" i="7"/>
  <c r="W80" i="7"/>
  <c r="V80" i="7"/>
  <c r="U80" i="7"/>
  <c r="T80" i="7"/>
  <c r="R80" i="7"/>
  <c r="Q80" i="7"/>
  <c r="P80" i="7"/>
  <c r="O80" i="7"/>
  <c r="K80" i="7"/>
  <c r="I80" i="7"/>
  <c r="H80" i="7"/>
  <c r="G80" i="7"/>
  <c r="F80" i="7"/>
  <c r="E80" i="7"/>
  <c r="D80" i="7"/>
  <c r="C80" i="7"/>
  <c r="X79" i="7"/>
  <c r="W79" i="7"/>
  <c r="V79" i="7"/>
  <c r="U79" i="7"/>
  <c r="T79" i="7"/>
  <c r="Q79" i="7"/>
  <c r="P79" i="7"/>
  <c r="O79" i="7"/>
  <c r="K79" i="7"/>
  <c r="I79" i="7"/>
  <c r="H79" i="7"/>
  <c r="G79" i="7"/>
  <c r="F79" i="7"/>
  <c r="E79" i="7"/>
  <c r="C79" i="7"/>
  <c r="X78" i="7"/>
  <c r="W78" i="7"/>
  <c r="V78" i="7"/>
  <c r="U78" i="7"/>
  <c r="T78" i="7"/>
  <c r="Q78" i="7"/>
  <c r="P78" i="7"/>
  <c r="O78" i="7"/>
  <c r="K78" i="7"/>
  <c r="I78" i="7"/>
  <c r="H78" i="7"/>
  <c r="G78" i="7"/>
  <c r="F78" i="7"/>
  <c r="E78" i="7"/>
  <c r="C78" i="7"/>
  <c r="X77" i="7"/>
  <c r="W77" i="7"/>
  <c r="V77" i="7"/>
  <c r="U77" i="7"/>
  <c r="T77" i="7"/>
  <c r="Q77" i="7"/>
  <c r="P77" i="7"/>
  <c r="I77" i="7"/>
  <c r="H77" i="7"/>
  <c r="G77" i="7"/>
  <c r="F77" i="7"/>
  <c r="E77" i="7"/>
  <c r="C77" i="7"/>
  <c r="X76" i="7"/>
  <c r="W76" i="7"/>
  <c r="V76" i="7"/>
  <c r="U76" i="7"/>
  <c r="T76" i="7"/>
  <c r="Q76" i="7"/>
  <c r="P76" i="7"/>
  <c r="O76" i="7"/>
  <c r="K76" i="7"/>
  <c r="I76" i="7"/>
  <c r="G76" i="7"/>
  <c r="F76" i="7"/>
  <c r="E76" i="7"/>
  <c r="C76" i="7"/>
  <c r="X74" i="7"/>
  <c r="W74" i="7"/>
  <c r="V74" i="7"/>
  <c r="U74" i="7"/>
  <c r="T74" i="7"/>
  <c r="S74" i="7"/>
  <c r="R74" i="7"/>
  <c r="Q74" i="7"/>
  <c r="P74" i="7"/>
  <c r="O74" i="7"/>
  <c r="K74" i="7"/>
  <c r="I74" i="7"/>
  <c r="H74" i="7"/>
  <c r="G74" i="7"/>
  <c r="F74" i="7"/>
  <c r="E74" i="7"/>
  <c r="D74" i="7"/>
  <c r="C74" i="7"/>
  <c r="X73" i="7"/>
  <c r="W73" i="7"/>
  <c r="V73" i="7"/>
  <c r="U73" i="7"/>
  <c r="T73" i="7"/>
  <c r="S73" i="7"/>
  <c r="Q73" i="7"/>
  <c r="P73" i="7"/>
  <c r="O73" i="7"/>
  <c r="K73" i="7"/>
  <c r="H73" i="7"/>
  <c r="F73" i="7"/>
  <c r="E73" i="7"/>
  <c r="D73" i="7"/>
  <c r="C73" i="7"/>
  <c r="X72" i="7"/>
  <c r="X75" i="7" s="1"/>
  <c r="W72" i="7"/>
  <c r="V72" i="7"/>
  <c r="T72" i="7"/>
  <c r="S72" i="7"/>
  <c r="R72" i="7"/>
  <c r="Q72" i="7"/>
  <c r="P72" i="7"/>
  <c r="K72" i="7"/>
  <c r="I72" i="7"/>
  <c r="H72" i="7"/>
  <c r="G72" i="7"/>
  <c r="F72" i="7"/>
  <c r="F75" i="7" s="1"/>
  <c r="E72" i="7"/>
  <c r="D72" i="7"/>
  <c r="C72" i="7"/>
  <c r="X70" i="7"/>
  <c r="W70" i="7"/>
  <c r="V70" i="7"/>
  <c r="T70" i="7"/>
  <c r="S70" i="7"/>
  <c r="R70" i="7"/>
  <c r="Q70" i="7"/>
  <c r="O70" i="7"/>
  <c r="I70" i="7"/>
  <c r="H70" i="7"/>
  <c r="F70" i="7"/>
  <c r="E70" i="7"/>
  <c r="D70" i="7"/>
  <c r="C70" i="7"/>
  <c r="X69" i="7"/>
  <c r="W69" i="7"/>
  <c r="V69" i="7"/>
  <c r="T69" i="7"/>
  <c r="S69" i="7"/>
  <c r="R69" i="7"/>
  <c r="Q69" i="7"/>
  <c r="O69" i="7"/>
  <c r="H69" i="7"/>
  <c r="H71" i="7" s="1"/>
  <c r="F69" i="7"/>
  <c r="E69" i="7"/>
  <c r="D69" i="7"/>
  <c r="C69" i="7"/>
  <c r="C71" i="7" s="1"/>
  <c r="C93" i="8"/>
  <c r="X91" i="8"/>
  <c r="W91" i="8"/>
  <c r="V91" i="8"/>
  <c r="U91" i="8"/>
  <c r="T91" i="8"/>
  <c r="S91" i="8"/>
  <c r="R91" i="8"/>
  <c r="Q91" i="8"/>
  <c r="P91" i="8"/>
  <c r="M91" i="8"/>
  <c r="K91" i="8"/>
  <c r="I91" i="8"/>
  <c r="H91" i="8"/>
  <c r="G91" i="8"/>
  <c r="F91" i="8"/>
  <c r="E91" i="8"/>
  <c r="D91" i="8"/>
  <c r="C91" i="8"/>
  <c r="X90" i="8"/>
  <c r="W90" i="8"/>
  <c r="V90" i="8"/>
  <c r="U90" i="8"/>
  <c r="T90" i="8"/>
  <c r="S90" i="8"/>
  <c r="Q90" i="8"/>
  <c r="P90" i="8"/>
  <c r="O90" i="8"/>
  <c r="N90" i="8"/>
  <c r="K90" i="8"/>
  <c r="I90" i="8"/>
  <c r="H90" i="8"/>
  <c r="G90" i="8"/>
  <c r="F90" i="8"/>
  <c r="E90" i="8"/>
  <c r="D90" i="8"/>
  <c r="C90" i="8"/>
  <c r="X84" i="8"/>
  <c r="W84" i="8"/>
  <c r="V84" i="8"/>
  <c r="U84" i="8"/>
  <c r="T84" i="8"/>
  <c r="Q84" i="8"/>
  <c r="P84" i="8"/>
  <c r="O84" i="8"/>
  <c r="K84" i="8"/>
  <c r="I84" i="8"/>
  <c r="H84" i="8"/>
  <c r="G84" i="8"/>
  <c r="F84" i="8"/>
  <c r="E84" i="8"/>
  <c r="C84" i="8"/>
  <c r="X83" i="8"/>
  <c r="W83" i="8"/>
  <c r="V83" i="8"/>
  <c r="U83" i="8"/>
  <c r="T83" i="8"/>
  <c r="S83" i="8"/>
  <c r="Q83" i="8"/>
  <c r="P83" i="8"/>
  <c r="K83" i="8"/>
  <c r="I83" i="8"/>
  <c r="H83" i="8"/>
  <c r="G83" i="8"/>
  <c r="F83" i="8"/>
  <c r="E83" i="8"/>
  <c r="C83" i="8"/>
  <c r="X82" i="8"/>
  <c r="W82" i="8"/>
  <c r="V82" i="8"/>
  <c r="U82" i="8"/>
  <c r="Q82" i="8"/>
  <c r="P82" i="8"/>
  <c r="K82" i="8"/>
  <c r="I82" i="8"/>
  <c r="H82" i="8"/>
  <c r="G82" i="8"/>
  <c r="F82" i="8"/>
  <c r="E82" i="8"/>
  <c r="C82" i="8"/>
  <c r="X81" i="8"/>
  <c r="W81" i="8"/>
  <c r="V81" i="8"/>
  <c r="U81" i="8"/>
  <c r="T81" i="8"/>
  <c r="Q81" i="8"/>
  <c r="P81" i="8"/>
  <c r="O81" i="8"/>
  <c r="K81" i="8"/>
  <c r="I81" i="8"/>
  <c r="H81" i="8"/>
  <c r="G81" i="8"/>
  <c r="F81" i="8"/>
  <c r="E81" i="8"/>
  <c r="C81" i="8"/>
  <c r="X80" i="8"/>
  <c r="W80" i="8"/>
  <c r="V80" i="8"/>
  <c r="U80" i="8"/>
  <c r="T80" i="8"/>
  <c r="R80" i="8"/>
  <c r="Q80" i="8"/>
  <c r="P80" i="8"/>
  <c r="O80" i="8"/>
  <c r="K80" i="8"/>
  <c r="I80" i="8"/>
  <c r="H80" i="8"/>
  <c r="G80" i="8"/>
  <c r="F80" i="8"/>
  <c r="E80" i="8"/>
  <c r="D80" i="8"/>
  <c r="C80" i="8"/>
  <c r="X79" i="8"/>
  <c r="W79" i="8"/>
  <c r="V79" i="8"/>
  <c r="U79" i="8"/>
  <c r="T79" i="8"/>
  <c r="Q79" i="8"/>
  <c r="P79" i="8"/>
  <c r="O79" i="8"/>
  <c r="K79" i="8"/>
  <c r="I79" i="8"/>
  <c r="H79" i="8"/>
  <c r="G79" i="8"/>
  <c r="F79" i="8"/>
  <c r="E79" i="8"/>
  <c r="C79" i="8"/>
  <c r="X78" i="8"/>
  <c r="W78" i="8"/>
  <c r="V78" i="8"/>
  <c r="U78" i="8"/>
  <c r="T78" i="8"/>
  <c r="Q78" i="8"/>
  <c r="P78" i="8"/>
  <c r="O78" i="8"/>
  <c r="K78" i="8"/>
  <c r="I78" i="8"/>
  <c r="H78" i="8"/>
  <c r="G78" i="8"/>
  <c r="F78" i="8"/>
  <c r="E78" i="8"/>
  <c r="C78" i="8"/>
  <c r="X77" i="8"/>
  <c r="W77" i="8"/>
  <c r="V77" i="8"/>
  <c r="U77" i="8"/>
  <c r="T77" i="8"/>
  <c r="Q77" i="8"/>
  <c r="P77" i="8"/>
  <c r="I77" i="8"/>
  <c r="H77" i="8"/>
  <c r="G77" i="8"/>
  <c r="F77" i="8"/>
  <c r="E77" i="8"/>
  <c r="C77" i="8"/>
  <c r="X76" i="8"/>
  <c r="W76" i="8"/>
  <c r="V76" i="8"/>
  <c r="U76" i="8"/>
  <c r="T76" i="8"/>
  <c r="Q76" i="8"/>
  <c r="P76" i="8"/>
  <c r="O76" i="8"/>
  <c r="K76" i="8"/>
  <c r="I76" i="8"/>
  <c r="G76" i="8"/>
  <c r="F76" i="8"/>
  <c r="E76" i="8"/>
  <c r="C76" i="8"/>
  <c r="X74" i="8"/>
  <c r="W74" i="8"/>
  <c r="V74" i="8"/>
  <c r="U74" i="8"/>
  <c r="T74" i="8"/>
  <c r="S74" i="8"/>
  <c r="R74" i="8"/>
  <c r="Q74" i="8"/>
  <c r="P74" i="8"/>
  <c r="O74" i="8"/>
  <c r="K74" i="8"/>
  <c r="I74" i="8"/>
  <c r="H74" i="8"/>
  <c r="G74" i="8"/>
  <c r="F74" i="8"/>
  <c r="E74" i="8"/>
  <c r="D74" i="8"/>
  <c r="C74" i="8"/>
  <c r="X73" i="8"/>
  <c r="W73" i="8"/>
  <c r="V73" i="8"/>
  <c r="U73" i="8"/>
  <c r="T73" i="8"/>
  <c r="S73" i="8"/>
  <c r="Q73" i="8"/>
  <c r="P73" i="8"/>
  <c r="O73" i="8"/>
  <c r="K73" i="8"/>
  <c r="H73" i="8"/>
  <c r="F73" i="8"/>
  <c r="E73" i="8"/>
  <c r="D73" i="8"/>
  <c r="C73" i="8"/>
  <c r="X72" i="8"/>
  <c r="W72" i="8"/>
  <c r="W75" i="8" s="1"/>
  <c r="V72" i="8"/>
  <c r="T72" i="8"/>
  <c r="S72" i="8"/>
  <c r="R72" i="8"/>
  <c r="Q72" i="8"/>
  <c r="P72" i="8"/>
  <c r="K72" i="8"/>
  <c r="I72" i="8"/>
  <c r="H72" i="8"/>
  <c r="G72" i="8"/>
  <c r="F72" i="8"/>
  <c r="E72" i="8"/>
  <c r="D72" i="8"/>
  <c r="C72" i="8"/>
  <c r="X70" i="8"/>
  <c r="W70" i="8"/>
  <c r="V70" i="8"/>
  <c r="T70" i="8"/>
  <c r="S70" i="8"/>
  <c r="R70" i="8"/>
  <c r="Q70" i="8"/>
  <c r="O70" i="8"/>
  <c r="I70" i="8"/>
  <c r="H70" i="8"/>
  <c r="F70" i="8"/>
  <c r="E70" i="8"/>
  <c r="D70" i="8"/>
  <c r="C70" i="8"/>
  <c r="X69" i="8"/>
  <c r="W69" i="8"/>
  <c r="V69" i="8"/>
  <c r="T69" i="8"/>
  <c r="S69" i="8"/>
  <c r="R69" i="8"/>
  <c r="Q69" i="8"/>
  <c r="O69" i="8"/>
  <c r="H69" i="8"/>
  <c r="F69" i="8"/>
  <c r="E69" i="8"/>
  <c r="D69" i="8"/>
  <c r="C69" i="8"/>
  <c r="C93" i="11"/>
  <c r="X91" i="11"/>
  <c r="W91" i="11"/>
  <c r="V91" i="11"/>
  <c r="U91" i="11"/>
  <c r="T91" i="11"/>
  <c r="S91" i="11"/>
  <c r="R91" i="11"/>
  <c r="Q91" i="11"/>
  <c r="P91" i="11"/>
  <c r="M91" i="11"/>
  <c r="K91" i="11"/>
  <c r="I91" i="11"/>
  <c r="H91" i="11"/>
  <c r="G91" i="11"/>
  <c r="F91" i="11"/>
  <c r="E91" i="11"/>
  <c r="D91" i="11"/>
  <c r="C91" i="11"/>
  <c r="X90" i="11"/>
  <c r="W90" i="11"/>
  <c r="V90" i="11"/>
  <c r="U90" i="11"/>
  <c r="T90" i="11"/>
  <c r="S90" i="11"/>
  <c r="Q90" i="11"/>
  <c r="P90" i="11"/>
  <c r="O90" i="11"/>
  <c r="N90" i="11"/>
  <c r="K90" i="11"/>
  <c r="I90" i="11"/>
  <c r="H90" i="11"/>
  <c r="G90" i="11"/>
  <c r="F90" i="11"/>
  <c r="E90" i="11"/>
  <c r="D90" i="11"/>
  <c r="C90" i="11"/>
  <c r="X84" i="11"/>
  <c r="W84" i="11"/>
  <c r="V84" i="11"/>
  <c r="U84" i="11"/>
  <c r="T84" i="11"/>
  <c r="Q84" i="11"/>
  <c r="P84" i="11"/>
  <c r="O84" i="11"/>
  <c r="K84" i="11"/>
  <c r="I84" i="11"/>
  <c r="H84" i="11"/>
  <c r="G84" i="11"/>
  <c r="F84" i="11"/>
  <c r="E84" i="11"/>
  <c r="C84" i="11"/>
  <c r="X83" i="11"/>
  <c r="W83" i="11"/>
  <c r="V83" i="11"/>
  <c r="U83" i="11"/>
  <c r="T83" i="11"/>
  <c r="S83" i="11"/>
  <c r="Q83" i="11"/>
  <c r="P83" i="11"/>
  <c r="K83" i="11"/>
  <c r="I83" i="11"/>
  <c r="H83" i="11"/>
  <c r="G83" i="11"/>
  <c r="F83" i="11"/>
  <c r="E83" i="11"/>
  <c r="C83" i="11"/>
  <c r="X82" i="11"/>
  <c r="W82" i="11"/>
  <c r="V82" i="11"/>
  <c r="U82" i="11"/>
  <c r="Q82" i="11"/>
  <c r="P82" i="11"/>
  <c r="K82" i="11"/>
  <c r="I82" i="11"/>
  <c r="H82" i="11"/>
  <c r="G82" i="11"/>
  <c r="F82" i="11"/>
  <c r="E82" i="11"/>
  <c r="C82" i="11"/>
  <c r="X81" i="11"/>
  <c r="W81" i="11"/>
  <c r="V81" i="11"/>
  <c r="U81" i="11"/>
  <c r="T81" i="11"/>
  <c r="Q81" i="11"/>
  <c r="P81" i="11"/>
  <c r="O81" i="11"/>
  <c r="K81" i="11"/>
  <c r="I81" i="11"/>
  <c r="H81" i="11"/>
  <c r="G81" i="11"/>
  <c r="F81" i="11"/>
  <c r="E81" i="11"/>
  <c r="C81" i="11"/>
  <c r="X80" i="11"/>
  <c r="W80" i="11"/>
  <c r="V80" i="11"/>
  <c r="U80" i="11"/>
  <c r="T80" i="11"/>
  <c r="R80" i="11"/>
  <c r="Q80" i="11"/>
  <c r="P80" i="11"/>
  <c r="O80" i="11"/>
  <c r="K80" i="11"/>
  <c r="I80" i="11"/>
  <c r="H80" i="11"/>
  <c r="G80" i="11"/>
  <c r="F80" i="11"/>
  <c r="E80" i="11"/>
  <c r="D80" i="11"/>
  <c r="C80" i="11"/>
  <c r="X79" i="11"/>
  <c r="W79" i="11"/>
  <c r="V79" i="11"/>
  <c r="U79" i="11"/>
  <c r="T79" i="11"/>
  <c r="Q79" i="11"/>
  <c r="P79" i="11"/>
  <c r="O79" i="11"/>
  <c r="K79" i="11"/>
  <c r="I79" i="11"/>
  <c r="H79" i="11"/>
  <c r="G79" i="11"/>
  <c r="F79" i="11"/>
  <c r="E79" i="11"/>
  <c r="C79" i="11"/>
  <c r="X78" i="11"/>
  <c r="W78" i="11"/>
  <c r="V78" i="11"/>
  <c r="U78" i="11"/>
  <c r="T78" i="11"/>
  <c r="Q78" i="11"/>
  <c r="P78" i="11"/>
  <c r="O78" i="11"/>
  <c r="K78" i="11"/>
  <c r="I78" i="11"/>
  <c r="H78" i="11"/>
  <c r="G78" i="11"/>
  <c r="F78" i="11"/>
  <c r="E78" i="11"/>
  <c r="C78" i="11"/>
  <c r="X77" i="11"/>
  <c r="W77" i="11"/>
  <c r="V77" i="11"/>
  <c r="U77" i="11"/>
  <c r="T77" i="11"/>
  <c r="Q77" i="11"/>
  <c r="P77" i="11"/>
  <c r="I77" i="11"/>
  <c r="H77" i="11"/>
  <c r="G77" i="11"/>
  <c r="F77" i="11"/>
  <c r="E77" i="11"/>
  <c r="C77" i="11"/>
  <c r="X76" i="11"/>
  <c r="W76" i="11"/>
  <c r="V76" i="11"/>
  <c r="U76" i="11"/>
  <c r="T76" i="11"/>
  <c r="Q76" i="11"/>
  <c r="P76" i="11"/>
  <c r="O76" i="11"/>
  <c r="K76" i="11"/>
  <c r="I76" i="11"/>
  <c r="G76" i="11"/>
  <c r="F76" i="11"/>
  <c r="E76" i="11"/>
  <c r="C76" i="11"/>
  <c r="X74" i="11"/>
  <c r="W74" i="11"/>
  <c r="V74" i="11"/>
  <c r="U74" i="11"/>
  <c r="T74" i="11"/>
  <c r="S74" i="11"/>
  <c r="R74" i="11"/>
  <c r="Q74" i="11"/>
  <c r="P74" i="11"/>
  <c r="O74" i="11"/>
  <c r="K74" i="11"/>
  <c r="I74" i="11"/>
  <c r="H74" i="11"/>
  <c r="G74" i="11"/>
  <c r="F74" i="11"/>
  <c r="E74" i="11"/>
  <c r="D74" i="11"/>
  <c r="C74" i="11"/>
  <c r="X73" i="11"/>
  <c r="W73" i="11"/>
  <c r="V73" i="11"/>
  <c r="U73" i="11"/>
  <c r="T73" i="11"/>
  <c r="S73" i="11"/>
  <c r="Q73" i="11"/>
  <c r="P73" i="11"/>
  <c r="O73" i="11"/>
  <c r="K73" i="11"/>
  <c r="H73" i="11"/>
  <c r="F73" i="11"/>
  <c r="E73" i="11"/>
  <c r="D73" i="11"/>
  <c r="C73" i="11"/>
  <c r="X72" i="11"/>
  <c r="W72" i="11"/>
  <c r="V72" i="11"/>
  <c r="T72" i="11"/>
  <c r="S72" i="11"/>
  <c r="R72" i="11"/>
  <c r="Q72" i="11"/>
  <c r="Q75" i="11" s="1"/>
  <c r="P72" i="11"/>
  <c r="K72" i="11"/>
  <c r="I72" i="11"/>
  <c r="H72" i="11"/>
  <c r="G72" i="11"/>
  <c r="F72" i="11"/>
  <c r="E72" i="11"/>
  <c r="D72" i="11"/>
  <c r="C72" i="11"/>
  <c r="X70" i="11"/>
  <c r="W70" i="11"/>
  <c r="V70" i="11"/>
  <c r="T70" i="11"/>
  <c r="S70" i="11"/>
  <c r="R70" i="11"/>
  <c r="Q70" i="11"/>
  <c r="O70" i="11"/>
  <c r="I70" i="11"/>
  <c r="H70" i="11"/>
  <c r="F70" i="11"/>
  <c r="E70" i="11"/>
  <c r="D70" i="11"/>
  <c r="C70" i="11"/>
  <c r="X69" i="11"/>
  <c r="W69" i="11"/>
  <c r="V69" i="11"/>
  <c r="T69" i="11"/>
  <c r="S69" i="11"/>
  <c r="R69" i="11"/>
  <c r="Q69" i="11"/>
  <c r="O69" i="11"/>
  <c r="H69" i="11"/>
  <c r="H71" i="11" s="1"/>
  <c r="F69" i="11"/>
  <c r="E69" i="11"/>
  <c r="D69" i="11"/>
  <c r="C69" i="11"/>
  <c r="C93" i="10"/>
  <c r="X91" i="10"/>
  <c r="W91" i="10"/>
  <c r="V91" i="10"/>
  <c r="U91" i="10"/>
  <c r="T91" i="10"/>
  <c r="S91" i="10"/>
  <c r="R91" i="10"/>
  <c r="Q91" i="10"/>
  <c r="P91" i="10"/>
  <c r="M91" i="10"/>
  <c r="K91" i="10"/>
  <c r="I91" i="10"/>
  <c r="H91" i="10"/>
  <c r="G91" i="10"/>
  <c r="F91" i="10"/>
  <c r="E91" i="10"/>
  <c r="D91" i="10"/>
  <c r="C91" i="10"/>
  <c r="X90" i="10"/>
  <c r="W90" i="10"/>
  <c r="V90" i="10"/>
  <c r="U90" i="10"/>
  <c r="T90" i="10"/>
  <c r="S90" i="10"/>
  <c r="Q90" i="10"/>
  <c r="P90" i="10"/>
  <c r="O90" i="10"/>
  <c r="N90" i="10"/>
  <c r="K90" i="10"/>
  <c r="I90" i="10"/>
  <c r="H90" i="10"/>
  <c r="G90" i="10"/>
  <c r="F90" i="10"/>
  <c r="E90" i="10"/>
  <c r="D90" i="10"/>
  <c r="C90" i="10"/>
  <c r="X84" i="10"/>
  <c r="W84" i="10"/>
  <c r="V84" i="10"/>
  <c r="U84" i="10"/>
  <c r="T84" i="10"/>
  <c r="Q84" i="10"/>
  <c r="P84" i="10"/>
  <c r="O84" i="10"/>
  <c r="K84" i="10"/>
  <c r="I84" i="10"/>
  <c r="H84" i="10"/>
  <c r="G84" i="10"/>
  <c r="F84" i="10"/>
  <c r="E84" i="10"/>
  <c r="C84" i="10"/>
  <c r="X83" i="10"/>
  <c r="W83" i="10"/>
  <c r="V83" i="10"/>
  <c r="U83" i="10"/>
  <c r="T83" i="10"/>
  <c r="S83" i="10"/>
  <c r="Q83" i="10"/>
  <c r="P83" i="10"/>
  <c r="K83" i="10"/>
  <c r="I83" i="10"/>
  <c r="H83" i="10"/>
  <c r="G83" i="10"/>
  <c r="F83" i="10"/>
  <c r="E83" i="10"/>
  <c r="C83" i="10"/>
  <c r="X82" i="10"/>
  <c r="W82" i="10"/>
  <c r="V82" i="10"/>
  <c r="U82" i="10"/>
  <c r="Q82" i="10"/>
  <c r="P82" i="10"/>
  <c r="K82" i="10"/>
  <c r="I82" i="10"/>
  <c r="H82" i="10"/>
  <c r="G82" i="10"/>
  <c r="F82" i="10"/>
  <c r="E82" i="10"/>
  <c r="C82" i="10"/>
  <c r="X81" i="10"/>
  <c r="W81" i="10"/>
  <c r="V81" i="10"/>
  <c r="U81" i="10"/>
  <c r="T81" i="10"/>
  <c r="Q81" i="10"/>
  <c r="P81" i="10"/>
  <c r="O81" i="10"/>
  <c r="K81" i="10"/>
  <c r="I81" i="10"/>
  <c r="H81" i="10"/>
  <c r="G81" i="10"/>
  <c r="F81" i="10"/>
  <c r="E81" i="10"/>
  <c r="C81" i="10"/>
  <c r="X80" i="10"/>
  <c r="W80" i="10"/>
  <c r="V80" i="10"/>
  <c r="U80" i="10"/>
  <c r="T80" i="10"/>
  <c r="R80" i="10"/>
  <c r="Q80" i="10"/>
  <c r="P80" i="10"/>
  <c r="O80" i="10"/>
  <c r="K80" i="10"/>
  <c r="I80" i="10"/>
  <c r="H80" i="10"/>
  <c r="G80" i="10"/>
  <c r="F80" i="10"/>
  <c r="E80" i="10"/>
  <c r="D80" i="10"/>
  <c r="C80" i="10"/>
  <c r="X79" i="10"/>
  <c r="W79" i="10"/>
  <c r="V79" i="10"/>
  <c r="U79" i="10"/>
  <c r="T79" i="10"/>
  <c r="Q79" i="10"/>
  <c r="P79" i="10"/>
  <c r="O79" i="10"/>
  <c r="K79" i="10"/>
  <c r="I79" i="10"/>
  <c r="H79" i="10"/>
  <c r="G79" i="10"/>
  <c r="F79" i="10"/>
  <c r="E79" i="10"/>
  <c r="C79" i="10"/>
  <c r="X78" i="10"/>
  <c r="W78" i="10"/>
  <c r="V78" i="10"/>
  <c r="U78" i="10"/>
  <c r="T78" i="10"/>
  <c r="Q78" i="10"/>
  <c r="P78" i="10"/>
  <c r="O78" i="10"/>
  <c r="K78" i="10"/>
  <c r="I78" i="10"/>
  <c r="H78" i="10"/>
  <c r="G78" i="10"/>
  <c r="F78" i="10"/>
  <c r="E78" i="10"/>
  <c r="C78" i="10"/>
  <c r="X77" i="10"/>
  <c r="W77" i="10"/>
  <c r="V77" i="10"/>
  <c r="U77" i="10"/>
  <c r="T77" i="10"/>
  <c r="Q77" i="10"/>
  <c r="P77" i="10"/>
  <c r="I77" i="10"/>
  <c r="H77" i="10"/>
  <c r="G77" i="10"/>
  <c r="F77" i="10"/>
  <c r="E77" i="10"/>
  <c r="C77" i="10"/>
  <c r="X76" i="10"/>
  <c r="W76" i="10"/>
  <c r="V76" i="10"/>
  <c r="U76" i="10"/>
  <c r="T76" i="10"/>
  <c r="Q76" i="10"/>
  <c r="P76" i="10"/>
  <c r="P85" i="10" s="1"/>
  <c r="O76" i="10"/>
  <c r="K76" i="10"/>
  <c r="I76" i="10"/>
  <c r="G76" i="10"/>
  <c r="F76" i="10"/>
  <c r="E76" i="10"/>
  <c r="C76" i="10"/>
  <c r="X74" i="10"/>
  <c r="W74" i="10"/>
  <c r="V74" i="10"/>
  <c r="U74" i="10"/>
  <c r="T74" i="10"/>
  <c r="S74" i="10"/>
  <c r="R74" i="10"/>
  <c r="Q74" i="10"/>
  <c r="P74" i="10"/>
  <c r="O74" i="10"/>
  <c r="K74" i="10"/>
  <c r="I74" i="10"/>
  <c r="H74" i="10"/>
  <c r="G74" i="10"/>
  <c r="F74" i="10"/>
  <c r="E74" i="10"/>
  <c r="D74" i="10"/>
  <c r="C74" i="10"/>
  <c r="X73" i="10"/>
  <c r="W73" i="10"/>
  <c r="V73" i="10"/>
  <c r="U73" i="10"/>
  <c r="T73" i="10"/>
  <c r="S73" i="10"/>
  <c r="Q73" i="10"/>
  <c r="P73" i="10"/>
  <c r="O73" i="10"/>
  <c r="K73" i="10"/>
  <c r="H73" i="10"/>
  <c r="F73" i="10"/>
  <c r="E73" i="10"/>
  <c r="D73" i="10"/>
  <c r="C73" i="10"/>
  <c r="X72" i="10"/>
  <c r="W72" i="10"/>
  <c r="V72" i="10"/>
  <c r="T72" i="10"/>
  <c r="T75" i="10" s="1"/>
  <c r="S72" i="10"/>
  <c r="R72" i="10"/>
  <c r="Q72" i="10"/>
  <c r="P72" i="10"/>
  <c r="K72" i="10"/>
  <c r="I72" i="10"/>
  <c r="H72" i="10"/>
  <c r="G72" i="10"/>
  <c r="F72" i="10"/>
  <c r="E72" i="10"/>
  <c r="E75" i="10" s="1"/>
  <c r="D72" i="10"/>
  <c r="C72" i="10"/>
  <c r="X70" i="10"/>
  <c r="W70" i="10"/>
  <c r="V70" i="10"/>
  <c r="T70" i="10"/>
  <c r="S70" i="10"/>
  <c r="R70" i="10"/>
  <c r="Q70" i="10"/>
  <c r="O70" i="10"/>
  <c r="I70" i="10"/>
  <c r="H70" i="10"/>
  <c r="F70" i="10"/>
  <c r="E70" i="10"/>
  <c r="D70" i="10"/>
  <c r="C70" i="10"/>
  <c r="X69" i="10"/>
  <c r="W69" i="10"/>
  <c r="V69" i="10"/>
  <c r="T69" i="10"/>
  <c r="S69" i="10"/>
  <c r="R69" i="10"/>
  <c r="Q69" i="10"/>
  <c r="O69" i="10"/>
  <c r="H69" i="10"/>
  <c r="F69" i="10"/>
  <c r="E69" i="10"/>
  <c r="D69" i="10"/>
  <c r="C69" i="10"/>
  <c r="E69" i="9"/>
  <c r="F69" i="9"/>
  <c r="H69" i="9"/>
  <c r="O69" i="9"/>
  <c r="Q69" i="9"/>
  <c r="R69" i="9"/>
  <c r="S69" i="9"/>
  <c r="T69" i="9"/>
  <c r="V69" i="9"/>
  <c r="W69" i="9"/>
  <c r="X69" i="9"/>
  <c r="E70" i="9"/>
  <c r="F70" i="9"/>
  <c r="F71" i="9" s="1"/>
  <c r="H70" i="9"/>
  <c r="I70" i="9"/>
  <c r="O70" i="9"/>
  <c r="Q70" i="9"/>
  <c r="R70" i="9"/>
  <c r="S70" i="9"/>
  <c r="T70" i="9"/>
  <c r="V70" i="9"/>
  <c r="W70" i="9"/>
  <c r="X70" i="9"/>
  <c r="E72" i="9"/>
  <c r="F72" i="9"/>
  <c r="G72" i="9"/>
  <c r="H72" i="9"/>
  <c r="I72" i="9"/>
  <c r="K72" i="9"/>
  <c r="P72" i="9"/>
  <c r="Q72" i="9"/>
  <c r="R72" i="9"/>
  <c r="S72" i="9"/>
  <c r="T72" i="9"/>
  <c r="V72" i="9"/>
  <c r="W72" i="9"/>
  <c r="X72" i="9"/>
  <c r="E73" i="9"/>
  <c r="F73" i="9"/>
  <c r="H73" i="9"/>
  <c r="K73" i="9"/>
  <c r="O73" i="9"/>
  <c r="P73" i="9"/>
  <c r="Q73" i="9"/>
  <c r="S73" i="9"/>
  <c r="T73" i="9"/>
  <c r="U73" i="9"/>
  <c r="V73" i="9"/>
  <c r="W73" i="9"/>
  <c r="X73" i="9"/>
  <c r="E74" i="9"/>
  <c r="F74" i="9"/>
  <c r="G74" i="9"/>
  <c r="H74" i="9"/>
  <c r="I74" i="9"/>
  <c r="K74" i="9"/>
  <c r="O74" i="9"/>
  <c r="P74" i="9"/>
  <c r="Q74" i="9"/>
  <c r="R74" i="9"/>
  <c r="S74" i="9"/>
  <c r="T74" i="9"/>
  <c r="U74" i="9"/>
  <c r="V74" i="9"/>
  <c r="W74" i="9"/>
  <c r="X74" i="9"/>
  <c r="E76" i="9"/>
  <c r="F76" i="9"/>
  <c r="G76" i="9"/>
  <c r="I76" i="9"/>
  <c r="K76" i="9"/>
  <c r="O76" i="9"/>
  <c r="P76" i="9"/>
  <c r="Q76" i="9"/>
  <c r="T76" i="9"/>
  <c r="U76" i="9"/>
  <c r="V76" i="9"/>
  <c r="W76" i="9"/>
  <c r="X76" i="9"/>
  <c r="E77" i="9"/>
  <c r="F77" i="9"/>
  <c r="G77" i="9"/>
  <c r="H77" i="9"/>
  <c r="I77" i="9"/>
  <c r="P77" i="9"/>
  <c r="Q77" i="9"/>
  <c r="T77" i="9"/>
  <c r="U77" i="9"/>
  <c r="V77" i="9"/>
  <c r="W77" i="9"/>
  <c r="X77" i="9"/>
  <c r="E78" i="9"/>
  <c r="F78" i="9"/>
  <c r="G78" i="9"/>
  <c r="H78" i="9"/>
  <c r="I78" i="9"/>
  <c r="K78" i="9"/>
  <c r="O78" i="9"/>
  <c r="P78" i="9"/>
  <c r="Q78" i="9"/>
  <c r="T78" i="9"/>
  <c r="U78" i="9"/>
  <c r="V78" i="9"/>
  <c r="W78" i="9"/>
  <c r="X78" i="9"/>
  <c r="E79" i="9"/>
  <c r="F79" i="9"/>
  <c r="G79" i="9"/>
  <c r="H79" i="9"/>
  <c r="I79" i="9"/>
  <c r="K79" i="9"/>
  <c r="O79" i="9"/>
  <c r="P79" i="9"/>
  <c r="Q79" i="9"/>
  <c r="T79" i="9"/>
  <c r="U79" i="9"/>
  <c r="V79" i="9"/>
  <c r="W79" i="9"/>
  <c r="X79" i="9"/>
  <c r="E80" i="9"/>
  <c r="F80" i="9"/>
  <c r="G80" i="9"/>
  <c r="H80" i="9"/>
  <c r="I80" i="9"/>
  <c r="K80" i="9"/>
  <c r="O80" i="9"/>
  <c r="P80" i="9"/>
  <c r="Q80" i="9"/>
  <c r="R80" i="9"/>
  <c r="T80" i="9"/>
  <c r="U80" i="9"/>
  <c r="V80" i="9"/>
  <c r="W80" i="9"/>
  <c r="X80" i="9"/>
  <c r="E81" i="9"/>
  <c r="F81" i="9"/>
  <c r="G81" i="9"/>
  <c r="H81" i="9"/>
  <c r="I81" i="9"/>
  <c r="K81" i="9"/>
  <c r="O81" i="9"/>
  <c r="P81" i="9"/>
  <c r="Q81" i="9"/>
  <c r="T81" i="9"/>
  <c r="U81" i="9"/>
  <c r="V81" i="9"/>
  <c r="W81" i="9"/>
  <c r="X81" i="9"/>
  <c r="E82" i="9"/>
  <c r="F82" i="9"/>
  <c r="G82" i="9"/>
  <c r="H82" i="9"/>
  <c r="I82" i="9"/>
  <c r="K82" i="9"/>
  <c r="P82" i="9"/>
  <c r="Q82" i="9"/>
  <c r="U82" i="9"/>
  <c r="V82" i="9"/>
  <c r="W82" i="9"/>
  <c r="X82" i="9"/>
  <c r="E83" i="9"/>
  <c r="F83" i="9"/>
  <c r="G83" i="9"/>
  <c r="H83" i="9"/>
  <c r="I83" i="9"/>
  <c r="K83" i="9"/>
  <c r="P83" i="9"/>
  <c r="Q83" i="9"/>
  <c r="S83" i="9"/>
  <c r="T83" i="9"/>
  <c r="U83" i="9"/>
  <c r="V83" i="9"/>
  <c r="W83" i="9"/>
  <c r="X83" i="9"/>
  <c r="E84" i="9"/>
  <c r="F84" i="9"/>
  <c r="G84" i="9"/>
  <c r="H84" i="9"/>
  <c r="I84" i="9"/>
  <c r="K84" i="9"/>
  <c r="O84" i="9"/>
  <c r="P84" i="9"/>
  <c r="Q84" i="9"/>
  <c r="T84" i="9"/>
  <c r="U84" i="9"/>
  <c r="V84" i="9"/>
  <c r="W84" i="9"/>
  <c r="X84" i="9"/>
  <c r="P86" i="9"/>
  <c r="S86" i="9"/>
  <c r="T86" i="9"/>
  <c r="U86" i="9"/>
  <c r="V86" i="9"/>
  <c r="X86" i="9"/>
  <c r="E90" i="9"/>
  <c r="F90" i="9"/>
  <c r="G90" i="9"/>
  <c r="H90" i="9"/>
  <c r="I90" i="9"/>
  <c r="K90" i="9"/>
  <c r="N90" i="9"/>
  <c r="O90" i="9"/>
  <c r="P90" i="9"/>
  <c r="Q90" i="9"/>
  <c r="S90" i="9"/>
  <c r="T90" i="9"/>
  <c r="U90" i="9"/>
  <c r="V90" i="9"/>
  <c r="W90" i="9"/>
  <c r="X90" i="9"/>
  <c r="E91" i="9"/>
  <c r="F91" i="9"/>
  <c r="G91" i="9"/>
  <c r="H91" i="9"/>
  <c r="I91" i="9"/>
  <c r="K91" i="9"/>
  <c r="M91" i="9"/>
  <c r="P91" i="9"/>
  <c r="Q91" i="9"/>
  <c r="R91" i="9"/>
  <c r="S91" i="9"/>
  <c r="T91" i="9"/>
  <c r="U91" i="9"/>
  <c r="V91" i="9"/>
  <c r="W91" i="9"/>
  <c r="X91" i="9"/>
  <c r="D69" i="9"/>
  <c r="D70" i="9"/>
  <c r="D72" i="9"/>
  <c r="D73" i="9"/>
  <c r="D74" i="9"/>
  <c r="D80" i="9"/>
  <c r="D90" i="9"/>
  <c r="D91" i="9"/>
  <c r="C70" i="9"/>
  <c r="C72" i="9"/>
  <c r="C73" i="9"/>
  <c r="C75" i="9" s="1"/>
  <c r="C74" i="9"/>
  <c r="C76" i="9"/>
  <c r="C77" i="9"/>
  <c r="C78" i="9"/>
  <c r="C79" i="9"/>
  <c r="C80" i="9"/>
  <c r="C81" i="9"/>
  <c r="C82" i="9"/>
  <c r="C83" i="9"/>
  <c r="C84" i="9"/>
  <c r="C90" i="9"/>
  <c r="C91" i="9"/>
  <c r="C93" i="9"/>
  <c r="C69" i="9"/>
  <c r="X56" i="16"/>
  <c r="W56" i="16"/>
  <c r="V56" i="16"/>
  <c r="U56" i="16"/>
  <c r="Q56" i="16"/>
  <c r="P56" i="16"/>
  <c r="I56" i="16"/>
  <c r="G56" i="16"/>
  <c r="F56" i="16"/>
  <c r="X46" i="16"/>
  <c r="X63" i="16" s="1"/>
  <c r="W46" i="16"/>
  <c r="V46" i="16"/>
  <c r="V63" i="16" s="1"/>
  <c r="T46" i="16"/>
  <c r="S46" i="16"/>
  <c r="Q46" i="16"/>
  <c r="P46" i="16"/>
  <c r="X32" i="16"/>
  <c r="V32" i="16"/>
  <c r="V34" i="16" s="1"/>
  <c r="F32" i="16"/>
  <c r="E32" i="16"/>
  <c r="E34" i="16" s="1"/>
  <c r="C32" i="16"/>
  <c r="W22" i="16"/>
  <c r="T22" i="16"/>
  <c r="I22" i="16"/>
  <c r="X6" i="16"/>
  <c r="W6" i="16"/>
  <c r="T6" i="16"/>
  <c r="X56" i="15"/>
  <c r="W56" i="15"/>
  <c r="V56" i="15"/>
  <c r="U56" i="15"/>
  <c r="Q56" i="15"/>
  <c r="P56" i="15"/>
  <c r="I56" i="15"/>
  <c r="G56" i="15"/>
  <c r="F56" i="15"/>
  <c r="X46" i="15"/>
  <c r="X63" i="15" s="1"/>
  <c r="W46" i="15"/>
  <c r="V46" i="15"/>
  <c r="V63" i="15" s="1"/>
  <c r="T46" i="15"/>
  <c r="S46" i="15"/>
  <c r="Q46" i="15"/>
  <c r="P46" i="15"/>
  <c r="X32" i="15"/>
  <c r="X100" i="15" s="1"/>
  <c r="V32" i="15"/>
  <c r="V34" i="15" s="1"/>
  <c r="F32" i="15"/>
  <c r="F34" i="15" s="1"/>
  <c r="E32" i="15"/>
  <c r="E34" i="15" s="1"/>
  <c r="C32" i="15"/>
  <c r="C100" i="15" s="1"/>
  <c r="X22" i="15"/>
  <c r="W22" i="15"/>
  <c r="T22" i="15"/>
  <c r="I22" i="15"/>
  <c r="X6" i="15"/>
  <c r="W6" i="15"/>
  <c r="T6" i="15"/>
  <c r="X56" i="14"/>
  <c r="W56" i="14"/>
  <c r="V56" i="14"/>
  <c r="U56" i="14"/>
  <c r="Q56" i="14"/>
  <c r="P56" i="14"/>
  <c r="I56" i="14"/>
  <c r="G56" i="14"/>
  <c r="F56" i="14"/>
  <c r="X46" i="14"/>
  <c r="W46" i="14"/>
  <c r="V46" i="14"/>
  <c r="T46" i="14"/>
  <c r="S46" i="14"/>
  <c r="Q46" i="14"/>
  <c r="P46" i="14"/>
  <c r="X32" i="14"/>
  <c r="V32" i="14"/>
  <c r="F32" i="14"/>
  <c r="E32" i="14"/>
  <c r="C32" i="14"/>
  <c r="C34" i="14" s="1"/>
  <c r="W22" i="14"/>
  <c r="T22" i="14"/>
  <c r="I22" i="14"/>
  <c r="X6" i="14"/>
  <c r="W6" i="14"/>
  <c r="T6" i="14"/>
  <c r="X56" i="13"/>
  <c r="W56" i="13"/>
  <c r="V56" i="13"/>
  <c r="U56" i="13"/>
  <c r="Q56" i="13"/>
  <c r="P56" i="13"/>
  <c r="I56" i="13"/>
  <c r="G56" i="13"/>
  <c r="F56" i="13"/>
  <c r="X46" i="13"/>
  <c r="X63" i="13" s="1"/>
  <c r="W46" i="13"/>
  <c r="V46" i="13"/>
  <c r="V63" i="13" s="1"/>
  <c r="T46" i="13"/>
  <c r="S46" i="13"/>
  <c r="Q46" i="13"/>
  <c r="P46" i="13"/>
  <c r="X32" i="13"/>
  <c r="X100" i="13" s="1"/>
  <c r="V32" i="13"/>
  <c r="F32" i="13"/>
  <c r="E32" i="13"/>
  <c r="E34" i="13" s="1"/>
  <c r="C32" i="13"/>
  <c r="C100" i="13" s="1"/>
  <c r="X22" i="13"/>
  <c r="W22" i="13"/>
  <c r="T22" i="13"/>
  <c r="I22" i="13"/>
  <c r="X6" i="13"/>
  <c r="W6" i="13"/>
  <c r="T6" i="13"/>
  <c r="X56" i="12"/>
  <c r="W56" i="12"/>
  <c r="V56" i="12"/>
  <c r="U56" i="12"/>
  <c r="Q56" i="12"/>
  <c r="P56" i="12"/>
  <c r="I56" i="12"/>
  <c r="G56" i="12"/>
  <c r="F56" i="12"/>
  <c r="X46" i="12"/>
  <c r="X63" i="12" s="1"/>
  <c r="W46" i="12"/>
  <c r="V46" i="12"/>
  <c r="V63" i="12" s="1"/>
  <c r="V100" i="12" s="1"/>
  <c r="T46" i="12"/>
  <c r="S46" i="12"/>
  <c r="Q46" i="12"/>
  <c r="P46" i="12"/>
  <c r="X32" i="12"/>
  <c r="X100" i="12" s="1"/>
  <c r="V32" i="12"/>
  <c r="F32" i="12"/>
  <c r="F34" i="12" s="1"/>
  <c r="E32" i="12"/>
  <c r="C32" i="12"/>
  <c r="C100" i="12" s="1"/>
  <c r="X22" i="12"/>
  <c r="W22" i="12"/>
  <c r="T22" i="12"/>
  <c r="I22" i="12"/>
  <c r="X6" i="12"/>
  <c r="W6" i="12"/>
  <c r="T6" i="12"/>
  <c r="X56" i="11"/>
  <c r="W56" i="11"/>
  <c r="V56" i="11"/>
  <c r="U56" i="11"/>
  <c r="Q56" i="11"/>
  <c r="P56" i="11"/>
  <c r="I56" i="11"/>
  <c r="G56" i="11"/>
  <c r="F56" i="11"/>
  <c r="X46" i="11"/>
  <c r="X63" i="11" s="1"/>
  <c r="W46" i="11"/>
  <c r="V46" i="11"/>
  <c r="V63" i="11" s="1"/>
  <c r="T46" i="11"/>
  <c r="S46" i="11"/>
  <c r="Q46" i="11"/>
  <c r="P46" i="11"/>
  <c r="X32" i="11"/>
  <c r="V32" i="11"/>
  <c r="F32" i="11"/>
  <c r="E32" i="11"/>
  <c r="C32" i="11"/>
  <c r="C100" i="11" s="1"/>
  <c r="W22" i="11"/>
  <c r="T22" i="11"/>
  <c r="X6" i="11"/>
  <c r="W6" i="11"/>
  <c r="T6" i="11"/>
  <c r="T6" i="10"/>
  <c r="X56" i="10"/>
  <c r="W56" i="10"/>
  <c r="V56" i="10"/>
  <c r="U56" i="10"/>
  <c r="Q56" i="10"/>
  <c r="P56" i="10"/>
  <c r="I56" i="10"/>
  <c r="G56" i="10"/>
  <c r="F56" i="10"/>
  <c r="X46" i="10"/>
  <c r="W46" i="10"/>
  <c r="V46" i="10"/>
  <c r="T46" i="10"/>
  <c r="S46" i="10"/>
  <c r="Q46" i="10"/>
  <c r="P46" i="10"/>
  <c r="X32" i="10"/>
  <c r="V32" i="10"/>
  <c r="F32" i="10"/>
  <c r="E32" i="10"/>
  <c r="C32" i="10"/>
  <c r="W22" i="10"/>
  <c r="T22" i="10"/>
  <c r="I22" i="10"/>
  <c r="X6" i="10"/>
  <c r="W6" i="10"/>
  <c r="X56" i="9"/>
  <c r="W56" i="9"/>
  <c r="V56" i="9"/>
  <c r="U56" i="9"/>
  <c r="Q56" i="9"/>
  <c r="P56" i="9"/>
  <c r="I56" i="9"/>
  <c r="G56" i="9"/>
  <c r="F56" i="9"/>
  <c r="X46" i="9"/>
  <c r="X63" i="9" s="1"/>
  <c r="W46" i="9"/>
  <c r="V46" i="9"/>
  <c r="V63" i="9" s="1"/>
  <c r="T46" i="9"/>
  <c r="S46" i="9"/>
  <c r="Q46" i="9"/>
  <c r="P46" i="9"/>
  <c r="X32" i="9"/>
  <c r="V32" i="9"/>
  <c r="F32" i="9"/>
  <c r="E32" i="9"/>
  <c r="E34" i="9" s="1"/>
  <c r="C32" i="9"/>
  <c r="C100" i="9" s="1"/>
  <c r="X22" i="9"/>
  <c r="W22" i="9"/>
  <c r="T22" i="9"/>
  <c r="I22" i="9"/>
  <c r="X6" i="9"/>
  <c r="W6" i="9"/>
  <c r="T6" i="9"/>
  <c r="X56" i="8"/>
  <c r="W56" i="8"/>
  <c r="V56" i="8"/>
  <c r="U56" i="8"/>
  <c r="Q56" i="8"/>
  <c r="P56" i="8"/>
  <c r="I56" i="8"/>
  <c r="G56" i="8"/>
  <c r="F56" i="8"/>
  <c r="X46" i="8"/>
  <c r="W46" i="8"/>
  <c r="V46" i="8"/>
  <c r="T46" i="8"/>
  <c r="S46" i="8"/>
  <c r="Q46" i="8"/>
  <c r="P46" i="8"/>
  <c r="X32" i="8"/>
  <c r="V32" i="8"/>
  <c r="V34" i="8" s="1"/>
  <c r="F32" i="8"/>
  <c r="F34" i="8" s="1"/>
  <c r="E32" i="8"/>
  <c r="C32" i="8"/>
  <c r="C100" i="8" s="1"/>
  <c r="W22" i="8"/>
  <c r="T22" i="8"/>
  <c r="I22" i="8"/>
  <c r="X6" i="8"/>
  <c r="W6" i="8"/>
  <c r="T6" i="8"/>
  <c r="X56" i="7"/>
  <c r="W56" i="7"/>
  <c r="V56" i="7"/>
  <c r="U56" i="7"/>
  <c r="Q56" i="7"/>
  <c r="P56" i="7"/>
  <c r="I56" i="7"/>
  <c r="G56" i="7"/>
  <c r="F56" i="7"/>
  <c r="X46" i="7"/>
  <c r="W46" i="7"/>
  <c r="V46" i="7"/>
  <c r="T46" i="7"/>
  <c r="S46" i="7"/>
  <c r="Q46" i="7"/>
  <c r="P46" i="7"/>
  <c r="X32" i="7"/>
  <c r="V32" i="7"/>
  <c r="V34" i="7" s="1"/>
  <c r="F32" i="7"/>
  <c r="E32" i="7"/>
  <c r="C32" i="7"/>
  <c r="C34" i="7" s="1"/>
  <c r="X22" i="7"/>
  <c r="W22" i="7"/>
  <c r="T22" i="7"/>
  <c r="I22" i="7"/>
  <c r="X6" i="7"/>
  <c r="W6" i="7"/>
  <c r="T6" i="7"/>
  <c r="X56" i="6"/>
  <c r="W56" i="6"/>
  <c r="V56" i="6"/>
  <c r="U56" i="6"/>
  <c r="Q56" i="6"/>
  <c r="P56" i="6"/>
  <c r="I56" i="6"/>
  <c r="G56" i="6"/>
  <c r="F56" i="6"/>
  <c r="X46" i="6"/>
  <c r="W46" i="6"/>
  <c r="V46" i="6"/>
  <c r="T46" i="6"/>
  <c r="S46" i="6"/>
  <c r="Q46" i="6"/>
  <c r="P46" i="6"/>
  <c r="X32" i="6"/>
  <c r="V32" i="6"/>
  <c r="V34" i="6" s="1"/>
  <c r="F32" i="6"/>
  <c r="E32" i="6"/>
  <c r="E34" i="6" s="1"/>
  <c r="C32" i="6"/>
  <c r="C100" i="6"/>
  <c r="X22" i="6"/>
  <c r="W22" i="6"/>
  <c r="T22" i="6"/>
  <c r="I22" i="6"/>
  <c r="X6" i="6"/>
  <c r="W6" i="6"/>
  <c r="T6" i="6"/>
  <c r="X56" i="5"/>
  <c r="W56" i="5"/>
  <c r="V56" i="5"/>
  <c r="U56" i="5"/>
  <c r="Q56" i="5"/>
  <c r="P56" i="5"/>
  <c r="I56" i="5"/>
  <c r="G56" i="5"/>
  <c r="F56" i="5"/>
  <c r="X46" i="5"/>
  <c r="W46" i="5"/>
  <c r="V46" i="5"/>
  <c r="T46" i="5"/>
  <c r="S46" i="5"/>
  <c r="Q46" i="5"/>
  <c r="Q63" i="5" s="1"/>
  <c r="P46" i="5"/>
  <c r="V32" i="5"/>
  <c r="V34" i="5" s="1"/>
  <c r="F32" i="5"/>
  <c r="F34" i="5" s="1"/>
  <c r="E32" i="5"/>
  <c r="E34" i="5" s="1"/>
  <c r="C32" i="5"/>
  <c r="C34" i="5" s="1"/>
  <c r="X22" i="5"/>
  <c r="W22" i="5"/>
  <c r="T22" i="5"/>
  <c r="I22" i="5"/>
  <c r="X6" i="5"/>
  <c r="W6" i="5"/>
  <c r="T6" i="5"/>
  <c r="X56" i="4"/>
  <c r="W56" i="4"/>
  <c r="V56" i="4"/>
  <c r="U56" i="4"/>
  <c r="Q56" i="4"/>
  <c r="P56" i="4"/>
  <c r="I56" i="4"/>
  <c r="G56" i="4"/>
  <c r="F56" i="4"/>
  <c r="X46" i="4"/>
  <c r="X63" i="4" s="1"/>
  <c r="W46" i="4"/>
  <c r="V46" i="4"/>
  <c r="V63" i="4" s="1"/>
  <c r="T46" i="4"/>
  <c r="S46" i="4"/>
  <c r="Q46" i="4"/>
  <c r="P46" i="4"/>
  <c r="X32" i="4"/>
  <c r="V32" i="4"/>
  <c r="V34" i="4" s="1"/>
  <c r="F32" i="4"/>
  <c r="F34" i="4" s="1"/>
  <c r="E32" i="4"/>
  <c r="C32" i="4"/>
  <c r="C100" i="4" s="1"/>
  <c r="X22" i="4"/>
  <c r="W22" i="4"/>
  <c r="T22" i="4"/>
  <c r="I22" i="4"/>
  <c r="X6" i="4"/>
  <c r="W6" i="4"/>
  <c r="T6" i="4"/>
  <c r="X56" i="3"/>
  <c r="W56" i="3"/>
  <c r="V56" i="3"/>
  <c r="U56" i="3"/>
  <c r="Q56" i="3"/>
  <c r="P56" i="3"/>
  <c r="I56" i="3"/>
  <c r="G56" i="3"/>
  <c r="F56" i="3"/>
  <c r="X46" i="3"/>
  <c r="W46" i="3"/>
  <c r="V46" i="3"/>
  <c r="T46" i="3"/>
  <c r="S46" i="3"/>
  <c r="Q46" i="3"/>
  <c r="P46" i="3"/>
  <c r="X32" i="3"/>
  <c r="V32" i="3"/>
  <c r="V34" i="3" s="1"/>
  <c r="F32" i="3"/>
  <c r="E32" i="3"/>
  <c r="C32" i="3"/>
  <c r="C100" i="3" s="1"/>
  <c r="W22" i="3"/>
  <c r="T22" i="3"/>
  <c r="I22" i="3"/>
  <c r="X6" i="3"/>
  <c r="W6" i="3"/>
  <c r="T6" i="3"/>
  <c r="X56" i="1"/>
  <c r="W56" i="1"/>
  <c r="V56" i="1"/>
  <c r="U56" i="1"/>
  <c r="Q56" i="1"/>
  <c r="P56" i="1"/>
  <c r="I56" i="1"/>
  <c r="G56" i="1"/>
  <c r="F56" i="1"/>
  <c r="X46" i="1"/>
  <c r="W46" i="1"/>
  <c r="V46" i="1"/>
  <c r="T46" i="1"/>
  <c r="S46" i="1"/>
  <c r="Q46" i="1"/>
  <c r="P46" i="1"/>
  <c r="L74" i="5"/>
  <c r="L80" i="5"/>
  <c r="L91" i="5"/>
  <c r="L74" i="6"/>
  <c r="L80" i="6"/>
  <c r="L91" i="6"/>
  <c r="L72" i="13"/>
  <c r="L90" i="13"/>
  <c r="L74" i="14"/>
  <c r="L80" i="14"/>
  <c r="L91" i="14"/>
  <c r="L74" i="15"/>
  <c r="L80" i="15"/>
  <c r="L91" i="15"/>
  <c r="L72" i="16"/>
  <c r="L90" i="16"/>
  <c r="L74" i="3"/>
  <c r="L80" i="3"/>
  <c r="L91" i="3"/>
  <c r="L72" i="5"/>
  <c r="L90" i="5"/>
  <c r="L72" i="6"/>
  <c r="L90" i="6"/>
  <c r="L74" i="7"/>
  <c r="L80" i="7"/>
  <c r="L91" i="7"/>
  <c r="L74" i="8"/>
  <c r="L80" i="8"/>
  <c r="L91" i="8"/>
  <c r="F34" i="14"/>
  <c r="L72" i="14"/>
  <c r="L90" i="14"/>
  <c r="L72" i="15"/>
  <c r="L90" i="15"/>
  <c r="L74" i="1"/>
  <c r="L80" i="1"/>
  <c r="L91" i="1"/>
  <c r="L72" i="3"/>
  <c r="L90" i="3"/>
  <c r="F34" i="7"/>
  <c r="L72" i="7"/>
  <c r="L90" i="7"/>
  <c r="L72" i="8"/>
  <c r="L90" i="8"/>
  <c r="L72" i="1"/>
  <c r="L90" i="1"/>
  <c r="C34" i="6"/>
  <c r="F34" i="10"/>
  <c r="V34" i="13"/>
  <c r="L74" i="13"/>
  <c r="L80" i="13"/>
  <c r="L91" i="13"/>
  <c r="L74" i="16"/>
  <c r="L80" i="16"/>
  <c r="L91" i="16"/>
  <c r="L74" i="11"/>
  <c r="L90" i="11"/>
  <c r="L72" i="11"/>
  <c r="L80" i="11"/>
  <c r="L91" i="11"/>
  <c r="L72" i="12"/>
  <c r="L90" i="12"/>
  <c r="V34" i="12"/>
  <c r="L74" i="12"/>
  <c r="L80" i="12"/>
  <c r="L91" i="12"/>
  <c r="L74" i="9"/>
  <c r="L91" i="9"/>
  <c r="L72" i="9"/>
  <c r="L80" i="9"/>
  <c r="L90" i="9"/>
  <c r="V34" i="11"/>
  <c r="X32" i="1"/>
  <c r="V32" i="1"/>
  <c r="V34" i="1" s="1"/>
  <c r="F32" i="1"/>
  <c r="F34" i="1" s="1"/>
  <c r="E32" i="1"/>
  <c r="E34" i="1" s="1"/>
  <c r="C32" i="1"/>
  <c r="X22" i="1"/>
  <c r="W22" i="1"/>
  <c r="T22" i="1"/>
  <c r="I22" i="1"/>
  <c r="X6" i="1"/>
  <c r="W6" i="1"/>
  <c r="T6" i="1"/>
  <c r="X100" i="9"/>
  <c r="L86" i="16"/>
  <c r="L86" i="15"/>
  <c r="L86" i="13"/>
  <c r="L86" i="12"/>
  <c r="L86" i="14"/>
  <c r="L84" i="15"/>
  <c r="L83" i="13"/>
  <c r="AA90" i="16"/>
  <c r="AA90" i="14"/>
  <c r="L84" i="13"/>
  <c r="AA90" i="15"/>
  <c r="AA86" i="16"/>
  <c r="L79" i="13"/>
  <c r="L78" i="13"/>
  <c r="L81" i="13"/>
  <c r="L82" i="13"/>
  <c r="AB86" i="16"/>
  <c r="L86" i="6"/>
  <c r="L83" i="15"/>
  <c r="L86" i="18"/>
  <c r="L78" i="16"/>
  <c r="L86" i="1"/>
  <c r="AB90" i="14"/>
  <c r="L82" i="16"/>
  <c r="L84" i="16"/>
  <c r="L81" i="16"/>
  <c r="L78" i="15"/>
  <c r="AA86" i="15"/>
  <c r="L81" i="15"/>
  <c r="L79" i="16"/>
  <c r="L82" i="15"/>
  <c r="L79" i="14"/>
  <c r="AB90" i="15"/>
  <c r="L82" i="14"/>
  <c r="L86" i="20"/>
  <c r="AB90" i="16"/>
  <c r="L86" i="9"/>
  <c r="L81" i="14"/>
  <c r="L86" i="8"/>
  <c r="L83" i="14"/>
  <c r="L84" i="14"/>
  <c r="L86" i="21"/>
  <c r="L83" i="16"/>
  <c r="L78" i="14"/>
  <c r="L79" i="15"/>
  <c r="L86" i="5"/>
  <c r="L86" i="11"/>
  <c r="L86" i="3"/>
  <c r="L86" i="7"/>
  <c r="AB86" i="15"/>
  <c r="AA86" i="14"/>
  <c r="AB86" i="14"/>
  <c r="AA91" i="13"/>
  <c r="AB91" i="13"/>
  <c r="AA91" i="14"/>
  <c r="AA91" i="15"/>
  <c r="AB91" i="14"/>
  <c r="AA91" i="16"/>
  <c r="AB91" i="15"/>
  <c r="AB91" i="16"/>
  <c r="AA91" i="12"/>
  <c r="AB91" i="12"/>
  <c r="AA91" i="1"/>
  <c r="AB91" i="1"/>
  <c r="AA91" i="3"/>
  <c r="AB91" i="3"/>
  <c r="AA91" i="4"/>
  <c r="AB91" i="4"/>
  <c r="AA91" i="5"/>
  <c r="AB91" i="5"/>
  <c r="AA91" i="6"/>
  <c r="AA91" i="7"/>
  <c r="AB91" i="6"/>
  <c r="AB91" i="7"/>
  <c r="AA91" i="8"/>
  <c r="AA91" i="9"/>
  <c r="AB91" i="8"/>
  <c r="AA91" i="10"/>
  <c r="AB91" i="9"/>
  <c r="AA91" i="11"/>
  <c r="AA91" i="18"/>
  <c r="AB91" i="11"/>
  <c r="AA91" i="20"/>
  <c r="AB91" i="18"/>
  <c r="AB91" i="20"/>
  <c r="AA91" i="21"/>
  <c r="AB91" i="21"/>
  <c r="L70" i="13"/>
  <c r="L69" i="13"/>
  <c r="L70" i="14"/>
  <c r="L73" i="13"/>
  <c r="L77" i="15"/>
  <c r="L70" i="16"/>
  <c r="L77" i="13"/>
  <c r="L85" i="13" s="1"/>
  <c r="L77" i="14"/>
  <c r="L69" i="14"/>
  <c r="L77" i="16"/>
  <c r="L73" i="12"/>
  <c r="L76" i="13"/>
  <c r="L73" i="14"/>
  <c r="L76" i="15"/>
  <c r="L85" i="15" s="1"/>
  <c r="L70" i="15"/>
  <c r="L73" i="1"/>
  <c r="L76" i="16"/>
  <c r="L76" i="14"/>
  <c r="L69" i="16"/>
  <c r="L69" i="12"/>
  <c r="L73" i="15"/>
  <c r="L70" i="12"/>
  <c r="L100" i="13"/>
  <c r="L73" i="16"/>
  <c r="L69" i="15"/>
  <c r="L73" i="3"/>
  <c r="L100" i="14"/>
  <c r="AA86" i="13"/>
  <c r="L70" i="1"/>
  <c r="L100" i="15"/>
  <c r="L69" i="1"/>
  <c r="L69" i="3"/>
  <c r="L71" i="3" s="1"/>
  <c r="L70" i="3"/>
  <c r="AB86" i="13"/>
  <c r="L73" i="5"/>
  <c r="L73" i="6"/>
  <c r="L70" i="5"/>
  <c r="L69" i="5"/>
  <c r="L71" i="5" s="1"/>
  <c r="L73" i="7"/>
  <c r="AA90" i="1"/>
  <c r="L70" i="6"/>
  <c r="AA90" i="12"/>
  <c r="AA86" i="12"/>
  <c r="L69" i="6"/>
  <c r="AA86" i="1"/>
  <c r="L73" i="8"/>
  <c r="AA74" i="13"/>
  <c r="AA76" i="13"/>
  <c r="AA79" i="13"/>
  <c r="L69" i="7"/>
  <c r="AA82" i="13"/>
  <c r="AA80" i="13"/>
  <c r="AA70" i="13"/>
  <c r="AA81" i="13"/>
  <c r="AB90" i="12"/>
  <c r="AA90" i="13"/>
  <c r="AB86" i="1"/>
  <c r="AA69" i="13"/>
  <c r="AA71" i="13" s="1"/>
  <c r="AA73" i="13"/>
  <c r="AB86" i="12"/>
  <c r="AA83" i="13"/>
  <c r="AB90" i="1"/>
  <c r="L70" i="7"/>
  <c r="AA84" i="13"/>
  <c r="AA78" i="13"/>
  <c r="AA72" i="13"/>
  <c r="AA77" i="13"/>
  <c r="L79" i="1"/>
  <c r="L73" i="9"/>
  <c r="L81" i="12"/>
  <c r="AA80" i="14"/>
  <c r="L77" i="1"/>
  <c r="AB83" i="13"/>
  <c r="L83" i="1"/>
  <c r="AB73" i="13"/>
  <c r="AA77" i="16"/>
  <c r="AA74" i="16"/>
  <c r="AA74" i="12"/>
  <c r="AB79" i="13"/>
  <c r="AB76" i="13"/>
  <c r="AA74" i="14"/>
  <c r="L70" i="8"/>
  <c r="AB77" i="13"/>
  <c r="L78" i="1"/>
  <c r="AB78" i="13"/>
  <c r="L79" i="12"/>
  <c r="AB69" i="13"/>
  <c r="AA73" i="12"/>
  <c r="L77" i="12"/>
  <c r="AA80" i="12"/>
  <c r="AA73" i="15"/>
  <c r="AB74" i="13"/>
  <c r="AA78" i="14"/>
  <c r="AB72" i="13"/>
  <c r="AB84" i="13"/>
  <c r="AA80" i="16"/>
  <c r="AA90" i="3"/>
  <c r="L82" i="12"/>
  <c r="L76" i="12"/>
  <c r="L82" i="1"/>
  <c r="L84" i="12"/>
  <c r="AB81" i="13"/>
  <c r="AA78" i="15"/>
  <c r="AA81" i="14"/>
  <c r="AB70" i="13"/>
  <c r="AB82" i="13"/>
  <c r="AA73" i="14"/>
  <c r="L84" i="1"/>
  <c r="L76" i="1"/>
  <c r="L69" i="8"/>
  <c r="L71" i="8" s="1"/>
  <c r="AA72" i="15"/>
  <c r="AA72" i="12"/>
  <c r="AA78" i="16"/>
  <c r="AA81" i="15"/>
  <c r="L78" i="12"/>
  <c r="L81" i="1"/>
  <c r="L85" i="1" s="1"/>
  <c r="AA81" i="16"/>
  <c r="AB90" i="13"/>
  <c r="AA80" i="15"/>
  <c r="AA86" i="3"/>
  <c r="L83" i="12"/>
  <c r="AB80" i="13"/>
  <c r="AB79" i="12"/>
  <c r="AB83" i="12"/>
  <c r="AB81" i="16"/>
  <c r="AB78" i="12"/>
  <c r="AB78" i="16"/>
  <c r="AA83" i="14"/>
  <c r="AB78" i="15"/>
  <c r="AB84" i="12"/>
  <c r="AA81" i="12"/>
  <c r="AA79" i="15"/>
  <c r="AB77" i="12"/>
  <c r="AA70" i="12"/>
  <c r="AA83" i="15"/>
  <c r="AA84" i="14"/>
  <c r="AB74" i="16"/>
  <c r="AA77" i="1"/>
  <c r="AA82" i="15"/>
  <c r="AB72" i="12"/>
  <c r="AA69" i="12"/>
  <c r="AA77" i="14"/>
  <c r="AB73" i="14"/>
  <c r="AB82" i="12"/>
  <c r="AB90" i="3"/>
  <c r="AB80" i="16"/>
  <c r="AA80" i="1"/>
  <c r="AA77" i="15"/>
  <c r="AA78" i="12"/>
  <c r="AA76" i="16"/>
  <c r="AB83" i="1"/>
  <c r="AA83" i="1"/>
  <c r="AB86" i="3"/>
  <c r="AA84" i="16"/>
  <c r="AA83" i="16"/>
  <c r="AB81" i="14"/>
  <c r="AA82" i="12"/>
  <c r="AA74" i="15"/>
  <c r="AA82" i="14"/>
  <c r="AB78" i="14"/>
  <c r="AB71" i="13"/>
  <c r="AB73" i="15"/>
  <c r="AA84" i="15"/>
  <c r="AB74" i="14"/>
  <c r="AA100" i="13"/>
  <c r="AB74" i="12"/>
  <c r="AB77" i="16"/>
  <c r="AB80" i="14"/>
  <c r="AA83" i="12"/>
  <c r="AA72" i="1"/>
  <c r="AA73" i="1"/>
  <c r="AA90" i="4"/>
  <c r="L82" i="3"/>
  <c r="AB80" i="15"/>
  <c r="AB81" i="15"/>
  <c r="AB72" i="15"/>
  <c r="AA76" i="12"/>
  <c r="AA72" i="14"/>
  <c r="AA79" i="16"/>
  <c r="AA76" i="14"/>
  <c r="AA72" i="16"/>
  <c r="AA82" i="16"/>
  <c r="AA79" i="12"/>
  <c r="L70" i="9"/>
  <c r="L69" i="9"/>
  <c r="AB80" i="12"/>
  <c r="AB73" i="12"/>
  <c r="AA84" i="12"/>
  <c r="AA73" i="16"/>
  <c r="AA90" i="10"/>
  <c r="AA86" i="10"/>
  <c r="AB77" i="1"/>
  <c r="AA77" i="12"/>
  <c r="AA79" i="14"/>
  <c r="AA76" i="15"/>
  <c r="AA69" i="1"/>
  <c r="L73" i="11"/>
  <c r="AB76" i="12"/>
  <c r="AB69" i="1"/>
  <c r="AB79" i="14"/>
  <c r="AB79" i="16"/>
  <c r="AB72" i="14"/>
  <c r="L84" i="3"/>
  <c r="AA82" i="1"/>
  <c r="AA83" i="3"/>
  <c r="AB90" i="4"/>
  <c r="AB74" i="15"/>
  <c r="AB75" i="15" s="1"/>
  <c r="AA70" i="14"/>
  <c r="AA78" i="1"/>
  <c r="AB77" i="14"/>
  <c r="AB83" i="15"/>
  <c r="AA69" i="15"/>
  <c r="AB83" i="14"/>
  <c r="L79" i="3"/>
  <c r="AB82" i="16"/>
  <c r="AA79" i="3"/>
  <c r="AB73" i="1"/>
  <c r="AB84" i="16"/>
  <c r="AA86" i="4"/>
  <c r="L77" i="3"/>
  <c r="AB69" i="12"/>
  <c r="AB82" i="15"/>
  <c r="AB84" i="14"/>
  <c r="AA70" i="16"/>
  <c r="AB70" i="12"/>
  <c r="AA70" i="15"/>
  <c r="AA69" i="16"/>
  <c r="L81" i="3"/>
  <c r="AB72" i="16"/>
  <c r="L100" i="12"/>
  <c r="AA81" i="1"/>
  <c r="AB100" i="13"/>
  <c r="L78" i="3"/>
  <c r="AB83" i="16"/>
  <c r="AB76" i="16"/>
  <c r="AB77" i="15"/>
  <c r="AB80" i="1"/>
  <c r="L76" i="3"/>
  <c r="AB81" i="12"/>
  <c r="AB76" i="15"/>
  <c r="AB73" i="16"/>
  <c r="AB75" i="16" s="1"/>
  <c r="AB76" i="14"/>
  <c r="AA84" i="1"/>
  <c r="AA79" i="1"/>
  <c r="AA90" i="5"/>
  <c r="AA69" i="14"/>
  <c r="AB72" i="1"/>
  <c r="AB84" i="15"/>
  <c r="AB82" i="14"/>
  <c r="L100" i="1"/>
  <c r="AA74" i="3"/>
  <c r="AA70" i="1"/>
  <c r="AA71" i="1" s="1"/>
  <c r="L83" i="3"/>
  <c r="AB79" i="15"/>
  <c r="L73" i="18"/>
  <c r="AB100" i="12"/>
  <c r="AB81" i="3"/>
  <c r="AB84" i="4"/>
  <c r="AB70" i="1"/>
  <c r="AB74" i="3"/>
  <c r="AB69" i="14"/>
  <c r="AA84" i="4"/>
  <c r="AA86" i="5"/>
  <c r="AA90" i="6"/>
  <c r="AB70" i="16"/>
  <c r="AB77" i="3"/>
  <c r="AB86" i="4"/>
  <c r="AA79" i="4"/>
  <c r="AB82" i="1"/>
  <c r="AA78" i="3"/>
  <c r="L84" i="5"/>
  <c r="AB83" i="3"/>
  <c r="AB79" i="1"/>
  <c r="AA77" i="4"/>
  <c r="AB78" i="3"/>
  <c r="AB81" i="1"/>
  <c r="AB69" i="16"/>
  <c r="AB79" i="3"/>
  <c r="AA69" i="4"/>
  <c r="L70" i="11"/>
  <c r="AA74" i="1"/>
  <c r="AA84" i="3"/>
  <c r="AB90" i="5"/>
  <c r="AB84" i="1"/>
  <c r="AA69" i="3"/>
  <c r="AA73" i="4"/>
  <c r="AA76" i="1"/>
  <c r="AB69" i="15"/>
  <c r="AB78" i="1"/>
  <c r="AB70" i="14"/>
  <c r="AB71" i="12"/>
  <c r="AA73" i="3"/>
  <c r="AA100" i="12"/>
  <c r="AA81" i="3"/>
  <c r="AB70" i="15"/>
  <c r="L69" i="11"/>
  <c r="L71" i="11" s="1"/>
  <c r="AA70" i="3"/>
  <c r="AA80" i="3"/>
  <c r="AA77" i="3"/>
  <c r="AA83" i="4"/>
  <c r="L73" i="20"/>
  <c r="AB81" i="4"/>
  <c r="L69" i="18"/>
  <c r="AA83" i="5"/>
  <c r="AB83" i="4"/>
  <c r="AA74" i="4"/>
  <c r="AA76" i="3"/>
  <c r="AA100" i="14"/>
  <c r="L83" i="5"/>
  <c r="AA74" i="5"/>
  <c r="AB70" i="3"/>
  <c r="L78" i="5"/>
  <c r="L79" i="5"/>
  <c r="AB73" i="3"/>
  <c r="AB76" i="1"/>
  <c r="AB79" i="4"/>
  <c r="AA76" i="4"/>
  <c r="AA86" i="7"/>
  <c r="L100" i="3"/>
  <c r="L77" i="5"/>
  <c r="L76" i="6"/>
  <c r="AB71" i="14"/>
  <c r="AB80" i="3"/>
  <c r="AA100" i="1"/>
  <c r="AB71" i="16"/>
  <c r="L76" i="5"/>
  <c r="AB71" i="15"/>
  <c r="AB73" i="4"/>
  <c r="AB71" i="1"/>
  <c r="AB84" i="3"/>
  <c r="L82" i="5"/>
  <c r="AA80" i="4"/>
  <c r="L70" i="18"/>
  <c r="AB77" i="4"/>
  <c r="L81" i="5"/>
  <c r="AB86" i="5"/>
  <c r="AA81" i="5"/>
  <c r="AA100" i="15"/>
  <c r="AA76" i="5"/>
  <c r="AA86" i="6"/>
  <c r="AB76" i="4"/>
  <c r="AB69" i="3"/>
  <c r="AA81" i="4"/>
  <c r="AB74" i="1"/>
  <c r="AA72" i="3"/>
  <c r="AB69" i="4"/>
  <c r="AB78" i="4"/>
  <c r="AA84" i="5"/>
  <c r="AA90" i="7"/>
  <c r="AB90" i="6"/>
  <c r="AA78" i="4"/>
  <c r="L73" i="21"/>
  <c r="AB79" i="5"/>
  <c r="L78" i="6"/>
  <c r="AB86" i="6"/>
  <c r="AB100" i="15"/>
  <c r="L70" i="20"/>
  <c r="AB80" i="4"/>
  <c r="L69" i="20"/>
  <c r="L71" i="20" s="1"/>
  <c r="AA80" i="5"/>
  <c r="L81" i="6"/>
  <c r="AA84" i="6"/>
  <c r="AA78" i="5"/>
  <c r="L84" i="6"/>
  <c r="AB74" i="5"/>
  <c r="AA70" i="4"/>
  <c r="AA72" i="5"/>
  <c r="AA69" i="5"/>
  <c r="AA69" i="6"/>
  <c r="L83" i="7"/>
  <c r="AB84" i="5"/>
  <c r="L100" i="4"/>
  <c r="AA73" i="6"/>
  <c r="AB86" i="7"/>
  <c r="AA70" i="5"/>
  <c r="L77" i="6"/>
  <c r="L100" i="10"/>
  <c r="AB90" i="7"/>
  <c r="AA79" i="5"/>
  <c r="L83" i="6"/>
  <c r="AB81" i="5"/>
  <c r="AB100" i="1"/>
  <c r="AA72" i="4"/>
  <c r="AA75" i="4" s="1"/>
  <c r="AB71" i="3"/>
  <c r="L79" i="6"/>
  <c r="AB72" i="3"/>
  <c r="AB75" i="3" s="1"/>
  <c r="AA73" i="5"/>
  <c r="AB76" i="5"/>
  <c r="L82" i="6"/>
  <c r="AA90" i="8"/>
  <c r="AB83" i="5"/>
  <c r="AB100" i="14"/>
  <c r="AB76" i="3"/>
  <c r="AB74" i="4"/>
  <c r="AB81" i="6"/>
  <c r="AB79" i="6"/>
  <c r="AA76" i="6"/>
  <c r="AA74" i="7"/>
  <c r="AA90" i="9"/>
  <c r="AA86" i="9"/>
  <c r="AB78" i="5"/>
  <c r="AA78" i="6"/>
  <c r="AB83" i="6"/>
  <c r="AA80" i="6"/>
  <c r="AA86" i="8"/>
  <c r="L76" i="7"/>
  <c r="AB69" i="5"/>
  <c r="AB72" i="5"/>
  <c r="AB90" i="8"/>
  <c r="AA77" i="6"/>
  <c r="L78" i="7"/>
  <c r="AA78" i="7"/>
  <c r="L70" i="21"/>
  <c r="AB70" i="5"/>
  <c r="AB80" i="5"/>
  <c r="L81" i="7"/>
  <c r="L79" i="7"/>
  <c r="AB72" i="4"/>
  <c r="L84" i="7"/>
  <c r="AA72" i="6"/>
  <c r="AB70" i="4"/>
  <c r="L69" i="21"/>
  <c r="AA77" i="5"/>
  <c r="AA83" i="6"/>
  <c r="AB73" i="5"/>
  <c r="AA79" i="6"/>
  <c r="AA81" i="6"/>
  <c r="L82" i="7"/>
  <c r="AB73" i="6"/>
  <c r="AB69" i="6"/>
  <c r="AB84" i="6"/>
  <c r="L77" i="7"/>
  <c r="L100" i="5"/>
  <c r="AA74" i="6"/>
  <c r="AB76" i="7"/>
  <c r="AB81" i="7"/>
  <c r="AA84" i="7"/>
  <c r="AB77" i="5"/>
  <c r="L83" i="8"/>
  <c r="AA73" i="7"/>
  <c r="AA77" i="7"/>
  <c r="AB76" i="6"/>
  <c r="AA73" i="8"/>
  <c r="AB77" i="7"/>
  <c r="L77" i="8"/>
  <c r="AA81" i="7"/>
  <c r="AA70" i="7"/>
  <c r="AA70" i="6"/>
  <c r="L79" i="8"/>
  <c r="L84" i="8"/>
  <c r="AA79" i="7"/>
  <c r="AA84" i="8"/>
  <c r="L78" i="8"/>
  <c r="AB90" i="9"/>
  <c r="AB74" i="6"/>
  <c r="AB71" i="4"/>
  <c r="AA69" i="8"/>
  <c r="AA69" i="7"/>
  <c r="AA81" i="8"/>
  <c r="AA90" i="11"/>
  <c r="AB72" i="6"/>
  <c r="AB79" i="7"/>
  <c r="AA76" i="7"/>
  <c r="AA74" i="8"/>
  <c r="AB78" i="7"/>
  <c r="AA80" i="7"/>
  <c r="AB80" i="6"/>
  <c r="L100" i="6"/>
  <c r="AB71" i="5"/>
  <c r="AB74" i="7"/>
  <c r="AB77" i="6"/>
  <c r="L76" i="8"/>
  <c r="L82" i="8"/>
  <c r="AB78" i="6"/>
  <c r="L81" i="8"/>
  <c r="AA76" i="8"/>
  <c r="AB86" i="8"/>
  <c r="AB86" i="9"/>
  <c r="AA72" i="7"/>
  <c r="AA83" i="7"/>
  <c r="AB83" i="7"/>
  <c r="L77" i="9"/>
  <c r="AB81" i="8"/>
  <c r="AB76" i="8"/>
  <c r="AA86" i="18"/>
  <c r="L82" i="9"/>
  <c r="AB70" i="7"/>
  <c r="AB77" i="8"/>
  <c r="AA90" i="18"/>
  <c r="AB73" i="8"/>
  <c r="AB72" i="7"/>
  <c r="L78" i="9"/>
  <c r="AB90" i="11"/>
  <c r="AB69" i="7"/>
  <c r="AA79" i="8"/>
  <c r="AA83" i="8"/>
  <c r="L100" i="7"/>
  <c r="AA77" i="8"/>
  <c r="AA72" i="8"/>
  <c r="AA80" i="8"/>
  <c r="L79" i="9"/>
  <c r="AB69" i="8"/>
  <c r="AA69" i="9"/>
  <c r="AB84" i="7"/>
  <c r="L84" i="9"/>
  <c r="AB73" i="7"/>
  <c r="L81" i="9"/>
  <c r="AA78" i="8"/>
  <c r="AB80" i="7"/>
  <c r="AB74" i="8"/>
  <c r="L83" i="9"/>
  <c r="AB78" i="8"/>
  <c r="AB84" i="8"/>
  <c r="AB70" i="6"/>
  <c r="L76" i="9"/>
  <c r="AA86" i="11"/>
  <c r="AB78" i="9"/>
  <c r="AB82" i="9"/>
  <c r="AB69" i="9"/>
  <c r="L100" i="8"/>
  <c r="L78" i="11"/>
  <c r="AB72" i="8"/>
  <c r="AA83" i="10"/>
  <c r="L82" i="11"/>
  <c r="AB90" i="18"/>
  <c r="L79" i="11"/>
  <c r="AA73" i="9"/>
  <c r="AA70" i="9"/>
  <c r="AB71" i="7"/>
  <c r="L83" i="11"/>
  <c r="L84" i="11"/>
  <c r="AB86" i="18"/>
  <c r="AA80" i="10"/>
  <c r="AB76" i="9"/>
  <c r="AA74" i="9"/>
  <c r="AB71" i="6"/>
  <c r="L81" i="11"/>
  <c r="AA76" i="9"/>
  <c r="AA84" i="10"/>
  <c r="AA77" i="10"/>
  <c r="AA90" i="20"/>
  <c r="AB86" i="11"/>
  <c r="AA70" i="8"/>
  <c r="AA72" i="9"/>
  <c r="AA78" i="9"/>
  <c r="AB79" i="8"/>
  <c r="AB80" i="8"/>
  <c r="L76" i="11"/>
  <c r="AB83" i="8"/>
  <c r="AA82" i="9"/>
  <c r="L77" i="11"/>
  <c r="AA81" i="10"/>
  <c r="AA72" i="10"/>
  <c r="L76" i="18"/>
  <c r="AA80" i="9"/>
  <c r="AA84" i="9"/>
  <c r="AB73" i="9"/>
  <c r="L84" i="18"/>
  <c r="AA73" i="11"/>
  <c r="AA76" i="10"/>
  <c r="L81" i="18"/>
  <c r="L83" i="18"/>
  <c r="AB74" i="9"/>
  <c r="AA86" i="20"/>
  <c r="AA83" i="9"/>
  <c r="AB70" i="9"/>
  <c r="AA73" i="10"/>
  <c r="AA70" i="10"/>
  <c r="AA74" i="10"/>
  <c r="AA79" i="9"/>
  <c r="AB70" i="8"/>
  <c r="AB90" i="20"/>
  <c r="AA78" i="10"/>
  <c r="L78" i="18"/>
  <c r="L77" i="18"/>
  <c r="L100" i="9"/>
  <c r="AA81" i="9"/>
  <c r="AA80" i="11"/>
  <c r="AA79" i="10"/>
  <c r="AA77" i="9"/>
  <c r="AB72" i="9"/>
  <c r="AA69" i="10"/>
  <c r="L79" i="18"/>
  <c r="L82" i="18"/>
  <c r="AA69" i="11"/>
  <c r="L100" i="18"/>
  <c r="AB79" i="18"/>
  <c r="AB77" i="9"/>
  <c r="AA72" i="11"/>
  <c r="AB71" i="8"/>
  <c r="AB80" i="11"/>
  <c r="AB100" i="9"/>
  <c r="AA77" i="11"/>
  <c r="AB83" i="9"/>
  <c r="AA81" i="11"/>
  <c r="AB69" i="11"/>
  <c r="L82" i="20"/>
  <c r="L76" i="20"/>
  <c r="AA84" i="11"/>
  <c r="L100" i="11"/>
  <c r="L81" i="20"/>
  <c r="AA70" i="11"/>
  <c r="AB71" i="9"/>
  <c r="AA73" i="18"/>
  <c r="L79" i="20"/>
  <c r="L84" i="20"/>
  <c r="AA72" i="18"/>
  <c r="AA79" i="11"/>
  <c r="L77" i="20"/>
  <c r="AB79" i="9"/>
  <c r="AA90" i="21"/>
  <c r="AA78" i="11"/>
  <c r="AA86" i="21"/>
  <c r="AB84" i="9"/>
  <c r="AA74" i="11"/>
  <c r="AB6" i="21"/>
  <c r="AA79" i="18"/>
  <c r="L83" i="20"/>
  <c r="AB81" i="9"/>
  <c r="L78" i="20"/>
  <c r="AA76" i="11"/>
  <c r="AA83" i="11"/>
  <c r="AB86" i="20"/>
  <c r="AB73" i="11"/>
  <c r="AA100" i="9"/>
  <c r="AB80" i="9"/>
  <c r="AB78" i="20"/>
  <c r="AA81" i="18"/>
  <c r="AB74" i="11"/>
  <c r="AB86" i="21"/>
  <c r="AB72" i="18"/>
  <c r="AB70" i="11"/>
  <c r="AA70" i="18"/>
  <c r="AB84" i="11"/>
  <c r="AA74" i="20"/>
  <c r="AA84" i="20"/>
  <c r="AA76" i="20"/>
  <c r="AA78" i="20"/>
  <c r="AB78" i="11"/>
  <c r="AB84" i="20"/>
  <c r="AB81" i="20"/>
  <c r="AA76" i="18"/>
  <c r="AA78" i="18"/>
  <c r="AA77" i="20"/>
  <c r="AB72" i="11"/>
  <c r="AA81" i="20"/>
  <c r="L78" i="21"/>
  <c r="AB83" i="11"/>
  <c r="AB77" i="20"/>
  <c r="AA84" i="18"/>
  <c r="AB81" i="11"/>
  <c r="AB77" i="11"/>
  <c r="AA82" i="18"/>
  <c r="AB76" i="11"/>
  <c r="AA83" i="18"/>
  <c r="AB90" i="21"/>
  <c r="AB79" i="11"/>
  <c r="AA80" i="18"/>
  <c r="AB73" i="18"/>
  <c r="AA77" i="18"/>
  <c r="AA80" i="21"/>
  <c r="AB84" i="18"/>
  <c r="L83" i="21"/>
  <c r="AB78" i="18"/>
  <c r="L82" i="21"/>
  <c r="AA81" i="21"/>
  <c r="AB76" i="20"/>
  <c r="AB80" i="18"/>
  <c r="AA84" i="21"/>
  <c r="L76" i="21"/>
  <c r="AB76" i="18"/>
  <c r="AA74" i="18"/>
  <c r="AA69" i="18"/>
  <c r="AB70" i="18"/>
  <c r="AB77" i="18"/>
  <c r="AB83" i="18"/>
  <c r="L84" i="21"/>
  <c r="AA70" i="20"/>
  <c r="AA80" i="20"/>
  <c r="L81" i="21"/>
  <c r="AA72" i="21"/>
  <c r="AA74" i="21"/>
  <c r="AB74" i="20"/>
  <c r="AB81" i="18"/>
  <c r="L79" i="21"/>
  <c r="AA79" i="20"/>
  <c r="AB82" i="18"/>
  <c r="L100" i="20"/>
  <c r="AB71" i="11"/>
  <c r="AA72" i="20"/>
  <c r="L77" i="21"/>
  <c r="AA83" i="20"/>
  <c r="AA69" i="20"/>
  <c r="AA73" i="20"/>
  <c r="AA78" i="21"/>
  <c r="AB78" i="21"/>
  <c r="AB69" i="20"/>
  <c r="AB71" i="18"/>
  <c r="AB84" i="21"/>
  <c r="AA83" i="21"/>
  <c r="AB80" i="21"/>
  <c r="AB83" i="20"/>
  <c r="AA70" i="21"/>
  <c r="AB72" i="20"/>
  <c r="AB81" i="21"/>
  <c r="AB80" i="20"/>
  <c r="AB76" i="21"/>
  <c r="AB77" i="21"/>
  <c r="AB79" i="20"/>
  <c r="AB74" i="21"/>
  <c r="AB74" i="18"/>
  <c r="AA79" i="21"/>
  <c r="AB73" i="20"/>
  <c r="AB79" i="21"/>
  <c r="AB72" i="21"/>
  <c r="AB70" i="20"/>
  <c r="AB69" i="18"/>
  <c r="AA76" i="21"/>
  <c r="AA77" i="21"/>
  <c r="AA69" i="21"/>
  <c r="AA71" i="21" s="1"/>
  <c r="AB71" i="20"/>
  <c r="AA73" i="21"/>
  <c r="AB69" i="21"/>
  <c r="AB83" i="21"/>
  <c r="AA100" i="18"/>
  <c r="AB70" i="21"/>
  <c r="AB100" i="18"/>
  <c r="AB73" i="21"/>
  <c r="AB71" i="21"/>
  <c r="AA82" i="3"/>
  <c r="AB82" i="3"/>
  <c r="AA100" i="3"/>
  <c r="AB100" i="3"/>
  <c r="AA82" i="5"/>
  <c r="AA82" i="10"/>
  <c r="AA82" i="4"/>
  <c r="AA82" i="20"/>
  <c r="AA82" i="11"/>
  <c r="AA100" i="5"/>
  <c r="AB82" i="5"/>
  <c r="AB82" i="4"/>
  <c r="AA82" i="21"/>
  <c r="AA100" i="4"/>
  <c r="AA82" i="6"/>
  <c r="AB82" i="11"/>
  <c r="AB82" i="21"/>
  <c r="AB100" i="4"/>
  <c r="AB82" i="20"/>
  <c r="AA100" i="10"/>
  <c r="AB100" i="21"/>
  <c r="AA100" i="6"/>
  <c r="AA82" i="7"/>
  <c r="AB82" i="6"/>
  <c r="AA100" i="21"/>
  <c r="AB100" i="20"/>
  <c r="AB100" i="11"/>
  <c r="AA100" i="11"/>
  <c r="AA100" i="20"/>
  <c r="AB100" i="5"/>
  <c r="AB82" i="7"/>
  <c r="AA82" i="8"/>
  <c r="AA100" i="7"/>
  <c r="AB82" i="8"/>
  <c r="AA100" i="8"/>
  <c r="AB100" i="6"/>
  <c r="AB100" i="7"/>
  <c r="AB100" i="8"/>
  <c r="V71" i="23"/>
  <c r="P75" i="4"/>
  <c r="E75" i="14"/>
  <c r="V71" i="4"/>
  <c r="X71" i="1"/>
  <c r="S75" i="16"/>
  <c r="F71" i="16"/>
  <c r="C34" i="15"/>
  <c r="T75" i="9"/>
  <c r="W71" i="9"/>
  <c r="D75" i="11"/>
  <c r="X85" i="18"/>
  <c r="L75" i="14"/>
  <c r="P85" i="6"/>
  <c r="O71" i="14"/>
  <c r="T71" i="14"/>
  <c r="T71" i="20"/>
  <c r="J34" i="23"/>
  <c r="D71" i="23"/>
  <c r="L75" i="1"/>
  <c r="F34" i="6"/>
  <c r="C34" i="3"/>
  <c r="L75" i="18"/>
  <c r="F71" i="18"/>
  <c r="D71" i="21"/>
  <c r="Q71" i="23"/>
  <c r="V100" i="15"/>
  <c r="T71" i="9"/>
  <c r="V34" i="9"/>
  <c r="C75" i="11"/>
  <c r="AA71" i="8"/>
  <c r="V34" i="14"/>
  <c r="C100" i="10"/>
  <c r="C34" i="10"/>
  <c r="L71" i="6"/>
  <c r="C100" i="14"/>
  <c r="F34" i="20"/>
  <c r="J100" i="11"/>
  <c r="Q75" i="6"/>
  <c r="L71" i="18"/>
  <c r="AA85" i="16"/>
  <c r="L71" i="13"/>
  <c r="L75" i="12"/>
  <c r="W71" i="11"/>
  <c r="T75" i="11"/>
  <c r="E75" i="8"/>
  <c r="R71" i="7"/>
  <c r="W71" i="7"/>
  <c r="T75" i="7"/>
  <c r="AA75" i="3"/>
  <c r="AA75" i="1"/>
  <c r="L71" i="12"/>
  <c r="R71" i="9"/>
  <c r="Q71" i="10"/>
  <c r="V71" i="10"/>
  <c r="S75" i="10"/>
  <c r="Q71" i="8"/>
  <c r="E71" i="6"/>
  <c r="Q71" i="6"/>
  <c r="V71" i="6"/>
  <c r="E71" i="4"/>
  <c r="S75" i="1"/>
  <c r="C71" i="12"/>
  <c r="H75" i="12"/>
  <c r="E71" i="13"/>
  <c r="F75" i="13"/>
  <c r="U85" i="13"/>
  <c r="D75" i="14"/>
  <c r="Q75" i="14"/>
  <c r="K75" i="15"/>
  <c r="S75" i="15"/>
  <c r="U85" i="15"/>
  <c r="H75" i="16"/>
  <c r="I85" i="16"/>
  <c r="U85" i="18"/>
  <c r="H75" i="21"/>
  <c r="I85" i="21"/>
  <c r="O71" i="5"/>
  <c r="T71" i="5"/>
  <c r="O71" i="12"/>
  <c r="V85" i="15"/>
  <c r="O71" i="16"/>
  <c r="T71" i="16"/>
  <c r="R71" i="18"/>
  <c r="W71" i="18"/>
  <c r="V75" i="20"/>
  <c r="W75" i="21"/>
  <c r="V75" i="13"/>
  <c r="H75" i="15"/>
  <c r="Q85" i="15"/>
  <c r="X75" i="16"/>
  <c r="W75" i="20"/>
  <c r="C71" i="23"/>
  <c r="K75" i="23"/>
  <c r="C100" i="23"/>
  <c r="U72" i="3"/>
  <c r="H22" i="21"/>
  <c r="H22" i="18"/>
  <c r="H22" i="9"/>
  <c r="H22" i="8"/>
  <c r="H22" i="6"/>
  <c r="H22" i="3"/>
  <c r="H22" i="12"/>
  <c r="H22" i="20"/>
  <c r="H22" i="11"/>
  <c r="H22" i="7"/>
  <c r="T56" i="18"/>
  <c r="T63" i="18" s="1"/>
  <c r="T32" i="18"/>
  <c r="H22" i="5"/>
  <c r="E32" i="21"/>
  <c r="H22" i="10"/>
  <c r="U46" i="1"/>
  <c r="T56" i="9"/>
  <c r="T63" i="9" s="1"/>
  <c r="T32" i="9"/>
  <c r="T34" i="9" s="1"/>
  <c r="H22" i="4"/>
  <c r="H22" i="1"/>
  <c r="V6" i="23"/>
  <c r="V12" i="23" s="1"/>
  <c r="H22" i="23"/>
  <c r="E32" i="20"/>
  <c r="Q32" i="18"/>
  <c r="Q32" i="9"/>
  <c r="Q34" i="9" s="1"/>
  <c r="Q32" i="23"/>
  <c r="Q34" i="23" s="1"/>
  <c r="Q32" i="11"/>
  <c r="Q34" i="11" s="1"/>
  <c r="W58" i="21"/>
  <c r="M90" i="16"/>
  <c r="Q32" i="20"/>
  <c r="Q32" i="10"/>
  <c r="Q32" i="21"/>
  <c r="Q34" i="21" s="1"/>
  <c r="U70" i="12"/>
  <c r="U72" i="5"/>
  <c r="U69" i="12"/>
  <c r="U69" i="1"/>
  <c r="U69" i="3"/>
  <c r="U70" i="3"/>
  <c r="U46" i="7"/>
  <c r="U46" i="8"/>
  <c r="U69" i="4"/>
  <c r="U70" i="4"/>
  <c r="U70" i="5"/>
  <c r="U46" i="10"/>
  <c r="O83" i="9"/>
  <c r="U69" i="6"/>
  <c r="U70" i="6"/>
  <c r="O91" i="9"/>
  <c r="O77" i="9"/>
  <c r="O83" i="10"/>
  <c r="O46" i="9"/>
  <c r="U69" i="7"/>
  <c r="U46" i="11"/>
  <c r="O82" i="9"/>
  <c r="O77" i="10"/>
  <c r="O46" i="10"/>
  <c r="O91" i="10"/>
  <c r="U70" i="8"/>
  <c r="G22" i="1"/>
  <c r="U72" i="18"/>
  <c r="O83" i="11"/>
  <c r="U6" i="4"/>
  <c r="U12" i="4" s="1"/>
  <c r="O82" i="11"/>
  <c r="U6" i="5"/>
  <c r="U12" i="5" s="1"/>
  <c r="U69" i="9"/>
  <c r="O83" i="18"/>
  <c r="O77" i="11"/>
  <c r="O72" i="11"/>
  <c r="O75" i="11" s="1"/>
  <c r="O91" i="11"/>
  <c r="O91" i="18"/>
  <c r="U6" i="6"/>
  <c r="U12" i="6" s="1"/>
  <c r="O83" i="20"/>
  <c r="U69" i="10"/>
  <c r="O82" i="18"/>
  <c r="O46" i="18"/>
  <c r="P70" i="9"/>
  <c r="U70" i="10"/>
  <c r="O72" i="20"/>
  <c r="O82" i="20"/>
  <c r="U72" i="23"/>
  <c r="G22" i="5"/>
  <c r="P70" i="10"/>
  <c r="O83" i="21"/>
  <c r="O91" i="20"/>
  <c r="U70" i="11"/>
  <c r="U22" i="7"/>
  <c r="U69" i="11"/>
  <c r="U70" i="18"/>
  <c r="O83" i="23"/>
  <c r="P32" i="9"/>
  <c r="O77" i="21"/>
  <c r="O72" i="21"/>
  <c r="O75" i="21" s="1"/>
  <c r="U6" i="8"/>
  <c r="U12" i="8" s="1"/>
  <c r="P70" i="11"/>
  <c r="P32" i="10"/>
  <c r="O91" i="21"/>
  <c r="P69" i="11"/>
  <c r="O82" i="21"/>
  <c r="G22" i="7"/>
  <c r="O77" i="23"/>
  <c r="O82" i="23"/>
  <c r="U22" i="9"/>
  <c r="U70" i="20"/>
  <c r="O91" i="23"/>
  <c r="P69" i="18"/>
  <c r="P69" i="20"/>
  <c r="P70" i="18"/>
  <c r="O46" i="23"/>
  <c r="P32" i="11"/>
  <c r="P69" i="21"/>
  <c r="U70" i="21"/>
  <c r="U22" i="10"/>
  <c r="G22" i="9"/>
  <c r="U69" i="21"/>
  <c r="P70" i="20"/>
  <c r="G22" i="8"/>
  <c r="P32" i="18"/>
  <c r="P34" i="18" s="1"/>
  <c r="U6" i="11"/>
  <c r="U70" i="23"/>
  <c r="P70" i="21"/>
  <c r="U69" i="23"/>
  <c r="P69" i="23"/>
  <c r="G22" i="10"/>
  <c r="P70" i="23"/>
  <c r="P32" i="20"/>
  <c r="P34" i="20" s="1"/>
  <c r="U6" i="18"/>
  <c r="G22" i="11"/>
  <c r="U6" i="20"/>
  <c r="P32" i="21"/>
  <c r="U22" i="21"/>
  <c r="P32" i="23"/>
  <c r="G22" i="20"/>
  <c r="G22" i="21"/>
  <c r="N70" i="9"/>
  <c r="N79" i="9"/>
  <c r="N77" i="9"/>
  <c r="N80" i="9"/>
  <c r="N82" i="9"/>
  <c r="N84" i="9"/>
  <c r="N91" i="9"/>
  <c r="N69" i="9"/>
  <c r="N73" i="9"/>
  <c r="N91" i="10"/>
  <c r="N74" i="10"/>
  <c r="N81" i="10"/>
  <c r="N80" i="10"/>
  <c r="N77" i="10"/>
  <c r="N82" i="10"/>
  <c r="N73" i="10"/>
  <c r="N79" i="10"/>
  <c r="N84" i="10"/>
  <c r="N79" i="11"/>
  <c r="N81" i="11"/>
  <c r="N73" i="11"/>
  <c r="N78" i="11"/>
  <c r="N80" i="11"/>
  <c r="N84" i="11"/>
  <c r="N72" i="11"/>
  <c r="N82" i="11"/>
  <c r="N83" i="11"/>
  <c r="N72" i="18"/>
  <c r="N78" i="18"/>
  <c r="N80" i="18"/>
  <c r="N77" i="18"/>
  <c r="N83" i="18"/>
  <c r="N91" i="18"/>
  <c r="N81" i="18"/>
  <c r="N84" i="18"/>
  <c r="N82" i="18"/>
  <c r="N81" i="20"/>
  <c r="N69" i="20"/>
  <c r="N77" i="20"/>
  <c r="N79" i="20"/>
  <c r="N83" i="20"/>
  <c r="N82" i="20"/>
  <c r="N70" i="20"/>
  <c r="N84" i="20"/>
  <c r="N69" i="21"/>
  <c r="N82" i="21"/>
  <c r="N84" i="21"/>
  <c r="N78" i="21"/>
  <c r="N77" i="23"/>
  <c r="N84" i="23"/>
  <c r="N74" i="21"/>
  <c r="N70" i="23"/>
  <c r="N81" i="21"/>
  <c r="N80" i="21"/>
  <c r="N83" i="23"/>
  <c r="N74" i="23"/>
  <c r="N80" i="23"/>
  <c r="N78" i="20"/>
  <c r="N77" i="21"/>
  <c r="N79" i="23"/>
  <c r="N91" i="21"/>
  <c r="N82" i="23"/>
  <c r="N81" i="23"/>
  <c r="N83" i="21"/>
  <c r="AA75" i="7" l="1"/>
  <c r="AA85" i="1"/>
  <c r="L75" i="3"/>
  <c r="V100" i="9"/>
  <c r="L75" i="23"/>
  <c r="AA71" i="3"/>
  <c r="AA71" i="12"/>
  <c r="AA75" i="16"/>
  <c r="L75" i="7"/>
  <c r="V100" i="11"/>
  <c r="V100" i="13"/>
  <c r="P75" i="11"/>
  <c r="H71" i="8"/>
  <c r="K75" i="8"/>
  <c r="Q85" i="8"/>
  <c r="C85" i="8"/>
  <c r="K75" i="7"/>
  <c r="T71" i="6"/>
  <c r="H75" i="6"/>
  <c r="I85" i="6"/>
  <c r="X71" i="5"/>
  <c r="C71" i="4"/>
  <c r="H71" i="4"/>
  <c r="E75" i="3"/>
  <c r="C71" i="13"/>
  <c r="K75" i="13"/>
  <c r="V85" i="13"/>
  <c r="F71" i="14"/>
  <c r="Q75" i="15"/>
  <c r="D75" i="15"/>
  <c r="J92" i="18"/>
  <c r="J93" i="18" s="1"/>
  <c r="AA75" i="9"/>
  <c r="AB75" i="21"/>
  <c r="AA71" i="9"/>
  <c r="L85" i="7"/>
  <c r="AB85" i="16"/>
  <c r="AA75" i="15"/>
  <c r="L75" i="13"/>
  <c r="P75" i="9"/>
  <c r="H75" i="9"/>
  <c r="H71" i="9"/>
  <c r="K75" i="10"/>
  <c r="F71" i="11"/>
  <c r="V85" i="11"/>
  <c r="I85" i="8"/>
  <c r="P75" i="7"/>
  <c r="C75" i="7"/>
  <c r="C71" i="6"/>
  <c r="H71" i="6"/>
  <c r="F71" i="5"/>
  <c r="E75" i="5"/>
  <c r="E75" i="12"/>
  <c r="F75" i="15"/>
  <c r="T75" i="18"/>
  <c r="J92" i="21"/>
  <c r="J93" i="21" s="1"/>
  <c r="AA85" i="14"/>
  <c r="AA85" i="13"/>
  <c r="X100" i="4"/>
  <c r="V34" i="10"/>
  <c r="F63" i="14"/>
  <c r="F100" i="14" s="1"/>
  <c r="Y85" i="23"/>
  <c r="C34" i="12"/>
  <c r="L75" i="6"/>
  <c r="C100" i="1"/>
  <c r="C34" i="1"/>
  <c r="L75" i="8"/>
  <c r="F63" i="8"/>
  <c r="C34" i="16"/>
  <c r="G85" i="9"/>
  <c r="W85" i="9"/>
  <c r="X71" i="9"/>
  <c r="S71" i="9"/>
  <c r="T71" i="10"/>
  <c r="V75" i="10"/>
  <c r="G85" i="10"/>
  <c r="U85" i="10"/>
  <c r="C85" i="10"/>
  <c r="Q71" i="11"/>
  <c r="C85" i="11"/>
  <c r="I85" i="11"/>
  <c r="P85" i="11"/>
  <c r="T71" i="8"/>
  <c r="T75" i="8"/>
  <c r="V85" i="8"/>
  <c r="U85" i="8"/>
  <c r="F85" i="8"/>
  <c r="C100" i="20"/>
  <c r="C34" i="20"/>
  <c r="V100" i="21"/>
  <c r="V34" i="21"/>
  <c r="F63" i="1"/>
  <c r="F63" i="3"/>
  <c r="F63" i="6"/>
  <c r="F100" i="6" s="1"/>
  <c r="F34" i="9"/>
  <c r="X100" i="11"/>
  <c r="L75" i="5"/>
  <c r="F63" i="5"/>
  <c r="F100" i="5" s="1"/>
  <c r="F63" i="7"/>
  <c r="F100" i="7" s="1"/>
  <c r="F63" i="10"/>
  <c r="F100" i="10" s="1"/>
  <c r="F34" i="11"/>
  <c r="F34" i="13"/>
  <c r="C34" i="11"/>
  <c r="F34" i="16"/>
  <c r="F34" i="18"/>
  <c r="L71" i="21"/>
  <c r="X63" i="1"/>
  <c r="X100" i="1" s="1"/>
  <c r="X63" i="3"/>
  <c r="X100" i="3" s="1"/>
  <c r="V63" i="5"/>
  <c r="V100" i="5" s="1"/>
  <c r="X63" i="6"/>
  <c r="X100" i="6" s="1"/>
  <c r="V63" i="7"/>
  <c r="V100" i="7" s="1"/>
  <c r="V63" i="8"/>
  <c r="V100" i="8" s="1"/>
  <c r="F63" i="9"/>
  <c r="F100" i="9" s="1"/>
  <c r="V63" i="10"/>
  <c r="V100" i="10" s="1"/>
  <c r="F63" i="12"/>
  <c r="X63" i="14"/>
  <c r="X100" i="14" s="1"/>
  <c r="F63" i="15"/>
  <c r="H75" i="10"/>
  <c r="Q75" i="10"/>
  <c r="X63" i="23"/>
  <c r="X100" i="23" s="1"/>
  <c r="R71" i="23"/>
  <c r="W71" i="23"/>
  <c r="V75" i="23"/>
  <c r="AB75" i="23"/>
  <c r="D75" i="23"/>
  <c r="S75" i="23"/>
  <c r="T12" i="18"/>
  <c r="Y34" i="5"/>
  <c r="Z34" i="1"/>
  <c r="Y34" i="12"/>
  <c r="Z34" i="13"/>
  <c r="V71" i="7"/>
  <c r="S71" i="7"/>
  <c r="C85" i="7"/>
  <c r="G85" i="7"/>
  <c r="V85" i="7"/>
  <c r="I85" i="7"/>
  <c r="O71" i="6"/>
  <c r="W71" i="6"/>
  <c r="X75" i="6"/>
  <c r="F85" i="6"/>
  <c r="S71" i="5"/>
  <c r="K75" i="5"/>
  <c r="C85" i="5"/>
  <c r="W85" i="5"/>
  <c r="X85" i="5"/>
  <c r="R71" i="4"/>
  <c r="W71" i="4"/>
  <c r="W75" i="3"/>
  <c r="R71" i="1"/>
  <c r="X75" i="1"/>
  <c r="S71" i="12"/>
  <c r="X71" i="12"/>
  <c r="Q71" i="12"/>
  <c r="V71" i="12"/>
  <c r="K75" i="12"/>
  <c r="Q85" i="12"/>
  <c r="R71" i="13"/>
  <c r="W71" i="13"/>
  <c r="T75" i="13"/>
  <c r="X75" i="13"/>
  <c r="W85" i="13"/>
  <c r="Q85" i="14"/>
  <c r="W71" i="15"/>
  <c r="T75" i="15"/>
  <c r="X75" i="15"/>
  <c r="V75" i="15"/>
  <c r="X85" i="15"/>
  <c r="G85" i="15"/>
  <c r="W85" i="15"/>
  <c r="F85" i="15"/>
  <c r="C85" i="15"/>
  <c r="P85" i="15"/>
  <c r="S71" i="16"/>
  <c r="X71" i="16"/>
  <c r="Q71" i="16"/>
  <c r="C85" i="16"/>
  <c r="Q85" i="16"/>
  <c r="W85" i="16"/>
  <c r="V85" i="16"/>
  <c r="X85" i="16"/>
  <c r="U85" i="16"/>
  <c r="V63" i="18"/>
  <c r="V100" i="18" s="1"/>
  <c r="F63" i="18"/>
  <c r="F100" i="18" s="1"/>
  <c r="F63" i="20"/>
  <c r="F100" i="20" s="1"/>
  <c r="R71" i="20"/>
  <c r="W71" i="20"/>
  <c r="F63" i="23"/>
  <c r="F100" i="23" s="1"/>
  <c r="T63" i="12"/>
  <c r="V63" i="1"/>
  <c r="V100" i="1" s="1"/>
  <c r="F100" i="3"/>
  <c r="V63" i="3"/>
  <c r="V100" i="3" s="1"/>
  <c r="F63" i="4"/>
  <c r="F100" i="4" s="1"/>
  <c r="X63" i="5"/>
  <c r="X100" i="5" s="1"/>
  <c r="V63" i="6"/>
  <c r="X63" i="7"/>
  <c r="X100" i="7" s="1"/>
  <c r="X63" i="8"/>
  <c r="X100" i="8" s="1"/>
  <c r="X63" i="10"/>
  <c r="X100" i="10" s="1"/>
  <c r="F63" i="11"/>
  <c r="F100" i="11" s="1"/>
  <c r="F63" i="13"/>
  <c r="F100" i="13" s="1"/>
  <c r="V63" i="14"/>
  <c r="V100" i="14" s="1"/>
  <c r="F63" i="16"/>
  <c r="I85" i="10"/>
  <c r="O71" i="7"/>
  <c r="O71" i="3"/>
  <c r="T71" i="3"/>
  <c r="C71" i="18"/>
  <c r="H71" i="18"/>
  <c r="Q71" i="18"/>
  <c r="V75" i="18"/>
  <c r="E75" i="18"/>
  <c r="V85" i="18"/>
  <c r="C71" i="20"/>
  <c r="H71" i="20"/>
  <c r="F71" i="20"/>
  <c r="D75" i="20"/>
  <c r="H75" i="20"/>
  <c r="Q75" i="20"/>
  <c r="W85" i="20"/>
  <c r="G85" i="20"/>
  <c r="F63" i="21"/>
  <c r="F100" i="21" s="1"/>
  <c r="E71" i="21"/>
  <c r="O71" i="21"/>
  <c r="T71" i="21"/>
  <c r="C75" i="21"/>
  <c r="P75" i="21"/>
  <c r="Q75" i="21"/>
  <c r="V75" i="21"/>
  <c r="D75" i="21"/>
  <c r="X75" i="21"/>
  <c r="X92" i="21" s="1"/>
  <c r="X93" i="21" s="1"/>
  <c r="P85" i="21"/>
  <c r="V85" i="21"/>
  <c r="F85" i="21"/>
  <c r="Q85" i="21"/>
  <c r="W85" i="21"/>
  <c r="X85" i="21"/>
  <c r="U85" i="21"/>
  <c r="C85" i="21"/>
  <c r="V63" i="23"/>
  <c r="V100" i="23" s="1"/>
  <c r="G12" i="14"/>
  <c r="G12" i="16"/>
  <c r="G12" i="15"/>
  <c r="W12" i="20"/>
  <c r="C100" i="18"/>
  <c r="F100" i="12"/>
  <c r="F100" i="15"/>
  <c r="C34" i="13"/>
  <c r="C34" i="4"/>
  <c r="E71" i="7"/>
  <c r="H75" i="4"/>
  <c r="I85" i="4"/>
  <c r="D75" i="13"/>
  <c r="H75" i="13"/>
  <c r="Q75" i="13"/>
  <c r="J100" i="18"/>
  <c r="L71" i="23"/>
  <c r="S71" i="23"/>
  <c r="X71" i="23"/>
  <c r="W75" i="23"/>
  <c r="H75" i="23"/>
  <c r="Z75" i="21"/>
  <c r="Y34" i="23"/>
  <c r="Z34" i="16"/>
  <c r="Y34" i="18"/>
  <c r="U75" i="3"/>
  <c r="F100" i="8"/>
  <c r="C34" i="8"/>
  <c r="W71" i="8"/>
  <c r="Q71" i="7"/>
  <c r="S75" i="7"/>
  <c r="W75" i="7"/>
  <c r="E75" i="7"/>
  <c r="T75" i="4"/>
  <c r="X75" i="4"/>
  <c r="V71" i="16"/>
  <c r="V71" i="18"/>
  <c r="K75" i="18"/>
  <c r="S75" i="18"/>
  <c r="W75" i="18"/>
  <c r="Y71" i="18"/>
  <c r="Y34" i="20"/>
  <c r="U75" i="5"/>
  <c r="C34" i="9"/>
  <c r="E71" i="8"/>
  <c r="C71" i="1"/>
  <c r="S71" i="1"/>
  <c r="F71" i="12"/>
  <c r="T75" i="20"/>
  <c r="F100" i="1"/>
  <c r="V100" i="4"/>
  <c r="C100" i="5"/>
  <c r="C100" i="7"/>
  <c r="S71" i="6"/>
  <c r="X71" i="6"/>
  <c r="S75" i="4"/>
  <c r="F71" i="3"/>
  <c r="H75" i="3"/>
  <c r="Q75" i="3"/>
  <c r="V75" i="3"/>
  <c r="D75" i="3"/>
  <c r="V34" i="23"/>
  <c r="T12" i="9"/>
  <c r="X12" i="21"/>
  <c r="X12" i="18"/>
  <c r="X25" i="18" s="1"/>
  <c r="X35" i="18" s="1"/>
  <c r="X12" i="8"/>
  <c r="X25" i="8" s="1"/>
  <c r="X35" i="8" s="1"/>
  <c r="X12" i="6"/>
  <c r="X12" i="5"/>
  <c r="X12" i="3"/>
  <c r="X25" i="3" s="1"/>
  <c r="X35" i="3" s="1"/>
  <c r="X12" i="1"/>
  <c r="X12" i="13"/>
  <c r="X12" i="14"/>
  <c r="Z34" i="14"/>
  <c r="Y34" i="8"/>
  <c r="X34" i="10"/>
  <c r="X34" i="20"/>
  <c r="AB75" i="12"/>
  <c r="AB75" i="14"/>
  <c r="L75" i="9"/>
  <c r="C71" i="8"/>
  <c r="F75" i="12"/>
  <c r="J100" i="20"/>
  <c r="W12" i="5"/>
  <c r="T12" i="12"/>
  <c r="T25" i="12" s="1"/>
  <c r="T35" i="12" s="1"/>
  <c r="X12" i="23"/>
  <c r="X34" i="8"/>
  <c r="X34" i="4"/>
  <c r="X34" i="3"/>
  <c r="X34" i="14"/>
  <c r="X12" i="15"/>
  <c r="X12" i="10"/>
  <c r="X12" i="20"/>
  <c r="X25" i="20" s="1"/>
  <c r="X35" i="20" s="1"/>
  <c r="V100" i="6"/>
  <c r="F34" i="3"/>
  <c r="E71" i="11"/>
  <c r="O71" i="11"/>
  <c r="V71" i="8"/>
  <c r="S71" i="8"/>
  <c r="X71" i="8"/>
  <c r="S75" i="8"/>
  <c r="S71" i="4"/>
  <c r="X71" i="4"/>
  <c r="F75" i="4"/>
  <c r="Q71" i="1"/>
  <c r="V71" i="1"/>
  <c r="I85" i="1"/>
  <c r="Q85" i="1"/>
  <c r="E71" i="12"/>
  <c r="P75" i="12"/>
  <c r="V100" i="20"/>
  <c r="Q71" i="20"/>
  <c r="V71" i="20"/>
  <c r="D71" i="20"/>
  <c r="S71" i="20"/>
  <c r="X71" i="20"/>
  <c r="K75" i="20"/>
  <c r="W12" i="3"/>
  <c r="Y75" i="10"/>
  <c r="X34" i="23"/>
  <c r="X34" i="21"/>
  <c r="X34" i="9"/>
  <c r="X12" i="7"/>
  <c r="Z34" i="5"/>
  <c r="Y34" i="4"/>
  <c r="Y34" i="3"/>
  <c r="X12" i="12"/>
  <c r="X34" i="13"/>
  <c r="Z34" i="15"/>
  <c r="X34" i="16"/>
  <c r="Z34" i="7"/>
  <c r="Z34" i="8"/>
  <c r="Y34" i="9"/>
  <c r="X34" i="11"/>
  <c r="Z34" i="18"/>
  <c r="L71" i="7"/>
  <c r="L92" i="7" s="1"/>
  <c r="L93" i="7" s="1"/>
  <c r="AA75" i="13"/>
  <c r="AA92" i="13" s="1"/>
  <c r="AA93" i="13" s="1"/>
  <c r="E75" i="9"/>
  <c r="D71" i="10"/>
  <c r="S71" i="11"/>
  <c r="X71" i="11"/>
  <c r="V71" i="11"/>
  <c r="S75" i="11"/>
  <c r="W75" i="11"/>
  <c r="E75" i="11"/>
  <c r="R71" i="6"/>
  <c r="Q71" i="5"/>
  <c r="V71" i="5"/>
  <c r="S75" i="5"/>
  <c r="W75" i="5"/>
  <c r="Q71" i="3"/>
  <c r="V71" i="3"/>
  <c r="K75" i="3"/>
  <c r="S75" i="3"/>
  <c r="X85" i="3"/>
  <c r="I85" i="3"/>
  <c r="W71" i="1"/>
  <c r="T75" i="1"/>
  <c r="F75" i="1"/>
  <c r="X85" i="1"/>
  <c r="X92" i="1" s="1"/>
  <c r="X93" i="1" s="1"/>
  <c r="G85" i="1"/>
  <c r="U85" i="1"/>
  <c r="F34" i="21"/>
  <c r="X12" i="9"/>
  <c r="X25" i="9" s="1"/>
  <c r="X35" i="9" s="1"/>
  <c r="X34" i="7"/>
  <c r="Z25" i="6"/>
  <c r="Z35" i="6" s="1"/>
  <c r="X12" i="4"/>
  <c r="Z34" i="3"/>
  <c r="Y34" i="1"/>
  <c r="X34" i="12"/>
  <c r="Z34" i="12"/>
  <c r="Y34" i="13"/>
  <c r="X34" i="15"/>
  <c r="X12" i="16"/>
  <c r="X25" i="16" s="1"/>
  <c r="X35" i="16" s="1"/>
  <c r="Y25" i="16"/>
  <c r="Y35" i="16" s="1"/>
  <c r="Y34" i="16"/>
  <c r="Z34" i="9"/>
  <c r="X12" i="11"/>
  <c r="R90" i="14"/>
  <c r="N71" i="14"/>
  <c r="Q88" i="21"/>
  <c r="Q57" i="21"/>
  <c r="Q88" i="20"/>
  <c r="Q57" i="20"/>
  <c r="M57" i="5"/>
  <c r="M89" i="5"/>
  <c r="M89" i="1"/>
  <c r="M57" i="1"/>
  <c r="D87" i="12"/>
  <c r="D57" i="12"/>
  <c r="M57" i="13"/>
  <c r="M89" i="13"/>
  <c r="D57" i="14"/>
  <c r="D87" i="14"/>
  <c r="M57" i="15"/>
  <c r="M89" i="15"/>
  <c r="Q88" i="8"/>
  <c r="Q57" i="8"/>
  <c r="Q88" i="6"/>
  <c r="Q57" i="6"/>
  <c r="N57" i="4"/>
  <c r="N87" i="4"/>
  <c r="R87" i="13"/>
  <c r="R57" i="13"/>
  <c r="R86" i="13" s="1"/>
  <c r="R87" i="15"/>
  <c r="R57" i="15"/>
  <c r="R86" i="15" s="1"/>
  <c r="N87" i="21"/>
  <c r="N57" i="21"/>
  <c r="W87" i="21"/>
  <c r="W57" i="21"/>
  <c r="Q88" i="23"/>
  <c r="Q57" i="23"/>
  <c r="Q57" i="18"/>
  <c r="Q88" i="18"/>
  <c r="W57" i="7"/>
  <c r="W87" i="7"/>
  <c r="M89" i="4"/>
  <c r="M57" i="4"/>
  <c r="M89" i="3"/>
  <c r="M57" i="3"/>
  <c r="W87" i="12"/>
  <c r="W57" i="12"/>
  <c r="M57" i="14"/>
  <c r="M89" i="14"/>
  <c r="M57" i="16"/>
  <c r="M89" i="16"/>
  <c r="N57" i="8"/>
  <c r="N87" i="8"/>
  <c r="N87" i="6"/>
  <c r="N57" i="6"/>
  <c r="N87" i="3"/>
  <c r="N57" i="3"/>
  <c r="N87" i="13"/>
  <c r="N57" i="13"/>
  <c r="N87" i="15"/>
  <c r="N57" i="15"/>
  <c r="N87" i="20"/>
  <c r="N57" i="20"/>
  <c r="N57" i="18"/>
  <c r="N87" i="18"/>
  <c r="N87" i="10"/>
  <c r="N57" i="10"/>
  <c r="Q57" i="9"/>
  <c r="Q63" i="9" s="1"/>
  <c r="W57" i="5"/>
  <c r="W87" i="5"/>
  <c r="W57" i="1"/>
  <c r="W87" i="1"/>
  <c r="D89" i="16"/>
  <c r="D57" i="16"/>
  <c r="D87" i="15"/>
  <c r="D57" i="15"/>
  <c r="Q88" i="7"/>
  <c r="Q57" i="7"/>
  <c r="N87" i="5"/>
  <c r="N57" i="5"/>
  <c r="N87" i="1"/>
  <c r="N57" i="1"/>
  <c r="R87" i="14"/>
  <c r="R57" i="14"/>
  <c r="R86" i="14" s="1"/>
  <c r="R87" i="16"/>
  <c r="R57" i="16"/>
  <c r="R86" i="16" s="1"/>
  <c r="N87" i="23"/>
  <c r="N57" i="23"/>
  <c r="N57" i="11"/>
  <c r="N87" i="11"/>
  <c r="N86" i="9"/>
  <c r="N57" i="9"/>
  <c r="Q88" i="10"/>
  <c r="Q57" i="10"/>
  <c r="Q88" i="11"/>
  <c r="Q57" i="11"/>
  <c r="M57" i="6"/>
  <c r="M89" i="6"/>
  <c r="M89" i="12"/>
  <c r="M57" i="12"/>
  <c r="D87" i="13"/>
  <c r="D57" i="13"/>
  <c r="N57" i="7"/>
  <c r="N87" i="7"/>
  <c r="Q57" i="4"/>
  <c r="Q88" i="4"/>
  <c r="N57" i="12"/>
  <c r="N87" i="12"/>
  <c r="N87" i="14"/>
  <c r="N57" i="14"/>
  <c r="N57" i="16"/>
  <c r="N87" i="16"/>
  <c r="X92" i="5"/>
  <c r="AA71" i="15"/>
  <c r="AA75" i="10"/>
  <c r="AB75" i="6"/>
  <c r="AB85" i="15"/>
  <c r="AB85" i="14"/>
  <c r="AB92" i="14" s="1"/>
  <c r="AB93" i="14" s="1"/>
  <c r="AB85" i="12"/>
  <c r="AA85" i="15"/>
  <c r="AB75" i="13"/>
  <c r="AA75" i="14"/>
  <c r="L71" i="14"/>
  <c r="X75" i="10"/>
  <c r="F75" i="10"/>
  <c r="W75" i="10"/>
  <c r="F85" i="10"/>
  <c r="X85" i="10"/>
  <c r="H75" i="11"/>
  <c r="V75" i="11"/>
  <c r="Q85" i="11"/>
  <c r="W85" i="11"/>
  <c r="X85" i="11"/>
  <c r="U85" i="11"/>
  <c r="D71" i="8"/>
  <c r="F75" i="8"/>
  <c r="X75" i="8"/>
  <c r="F71" i="7"/>
  <c r="D75" i="7"/>
  <c r="H75" i="7"/>
  <c r="Q75" i="7"/>
  <c r="V75" i="7"/>
  <c r="Q85" i="7"/>
  <c r="W85" i="7"/>
  <c r="D71" i="6"/>
  <c r="F75" i="6"/>
  <c r="K75" i="6"/>
  <c r="U85" i="6"/>
  <c r="X85" i="6"/>
  <c r="V85" i="6"/>
  <c r="Q85" i="6"/>
  <c r="D75" i="5"/>
  <c r="H75" i="5"/>
  <c r="Q75" i="5"/>
  <c r="I85" i="5"/>
  <c r="Q85" i="5"/>
  <c r="F85" i="5"/>
  <c r="G85" i="5"/>
  <c r="D71" i="4"/>
  <c r="E75" i="4"/>
  <c r="K75" i="4"/>
  <c r="V75" i="4"/>
  <c r="X85" i="4"/>
  <c r="X92" i="4" s="1"/>
  <c r="X93" i="4" s="1"/>
  <c r="G85" i="4"/>
  <c r="Q85" i="4"/>
  <c r="W85" i="4"/>
  <c r="F85" i="4"/>
  <c r="U85" i="4"/>
  <c r="C85" i="4"/>
  <c r="C92" i="4" s="1"/>
  <c r="P85" i="4"/>
  <c r="V85" i="4"/>
  <c r="E71" i="3"/>
  <c r="X75" i="3"/>
  <c r="G85" i="3"/>
  <c r="P85" i="3"/>
  <c r="V85" i="3"/>
  <c r="U85" i="3"/>
  <c r="C85" i="3"/>
  <c r="Q85" i="3"/>
  <c r="W85" i="3"/>
  <c r="F85" i="3"/>
  <c r="H71" i="1"/>
  <c r="W75" i="1"/>
  <c r="K75" i="1"/>
  <c r="V75" i="1"/>
  <c r="W85" i="1"/>
  <c r="F85" i="1"/>
  <c r="C85" i="1"/>
  <c r="C92" i="1" s="1"/>
  <c r="P85" i="1"/>
  <c r="V85" i="1"/>
  <c r="AA75" i="21"/>
  <c r="AB75" i="20"/>
  <c r="AA71" i="20"/>
  <c r="AB75" i="11"/>
  <c r="AB75" i="9"/>
  <c r="AA85" i="10"/>
  <c r="AA85" i="9"/>
  <c r="AA75" i="6"/>
  <c r="AB75" i="1"/>
  <c r="AA75" i="12"/>
  <c r="L75" i="15"/>
  <c r="L85" i="14"/>
  <c r="L85" i="16"/>
  <c r="L75" i="11"/>
  <c r="L85" i="5"/>
  <c r="L92" i="5" s="1"/>
  <c r="L93" i="5" s="1"/>
  <c r="C85" i="9"/>
  <c r="C71" i="9"/>
  <c r="D75" i="9"/>
  <c r="D71" i="9"/>
  <c r="I85" i="9"/>
  <c r="X85" i="9"/>
  <c r="P85" i="9"/>
  <c r="X75" i="9"/>
  <c r="S75" i="9"/>
  <c r="V71" i="9"/>
  <c r="Q71" i="9"/>
  <c r="R71" i="10"/>
  <c r="W71" i="10"/>
  <c r="E71" i="10"/>
  <c r="O71" i="10"/>
  <c r="P75" i="10"/>
  <c r="T71" i="11"/>
  <c r="R71" i="11"/>
  <c r="R71" i="8"/>
  <c r="O71" i="8"/>
  <c r="T71" i="7"/>
  <c r="T75" i="6"/>
  <c r="O71" i="4"/>
  <c r="H71" i="12"/>
  <c r="S71" i="10"/>
  <c r="X71" i="10"/>
  <c r="D75" i="4"/>
  <c r="Z71" i="7"/>
  <c r="Z71" i="4"/>
  <c r="Z71" i="3"/>
  <c r="Z75" i="1"/>
  <c r="Z71" i="13"/>
  <c r="Z75" i="11"/>
  <c r="Y75" i="9"/>
  <c r="T71" i="12"/>
  <c r="C75" i="12"/>
  <c r="S75" i="12"/>
  <c r="X75" i="12"/>
  <c r="W75" i="12"/>
  <c r="F85" i="12"/>
  <c r="F92" i="12" s="1"/>
  <c r="F93" i="12" s="1"/>
  <c r="U85" i="12"/>
  <c r="C85" i="12"/>
  <c r="X85" i="12"/>
  <c r="G85" i="12"/>
  <c r="P85" i="12"/>
  <c r="V85" i="12"/>
  <c r="I85" i="12"/>
  <c r="W85" i="12"/>
  <c r="H71" i="13"/>
  <c r="S71" i="13"/>
  <c r="X71" i="13"/>
  <c r="S75" i="13"/>
  <c r="W75" i="13"/>
  <c r="C85" i="13"/>
  <c r="I85" i="13"/>
  <c r="Q85" i="13"/>
  <c r="F85" i="13"/>
  <c r="P85" i="13"/>
  <c r="X85" i="13"/>
  <c r="G85" i="13"/>
  <c r="E71" i="14"/>
  <c r="Q71" i="14"/>
  <c r="V71" i="14"/>
  <c r="K75" i="14"/>
  <c r="S75" i="14"/>
  <c r="F85" i="14"/>
  <c r="F92" i="14" s="1"/>
  <c r="F93" i="14" s="1"/>
  <c r="U85" i="14"/>
  <c r="C85" i="14"/>
  <c r="X85" i="14"/>
  <c r="G85" i="14"/>
  <c r="P85" i="14"/>
  <c r="V85" i="14"/>
  <c r="I85" i="14"/>
  <c r="W85" i="14"/>
  <c r="C71" i="15"/>
  <c r="H71" i="15"/>
  <c r="S71" i="15"/>
  <c r="X71" i="15"/>
  <c r="Q71" i="15"/>
  <c r="V71" i="15"/>
  <c r="V92" i="15" s="1"/>
  <c r="V93" i="15" s="1"/>
  <c r="W75" i="15"/>
  <c r="E71" i="18"/>
  <c r="X75" i="18"/>
  <c r="F85" i="18"/>
  <c r="C85" i="18"/>
  <c r="G85" i="18"/>
  <c r="P85" i="18"/>
  <c r="Q85" i="18"/>
  <c r="W85" i="18"/>
  <c r="L75" i="20"/>
  <c r="E71" i="20"/>
  <c r="X75" i="20"/>
  <c r="P75" i="20"/>
  <c r="C75" i="20"/>
  <c r="F85" i="20"/>
  <c r="U85" i="20"/>
  <c r="C85" i="20"/>
  <c r="I85" i="20"/>
  <c r="P85" i="20"/>
  <c r="V85" i="20"/>
  <c r="Q85" i="20"/>
  <c r="X85" i="20"/>
  <c r="T71" i="23"/>
  <c r="AA71" i="23"/>
  <c r="F75" i="23"/>
  <c r="C75" i="23"/>
  <c r="AA75" i="23"/>
  <c r="X75" i="23"/>
  <c r="AB85" i="23"/>
  <c r="W85" i="23"/>
  <c r="U85" i="23"/>
  <c r="AA85" i="23"/>
  <c r="F85" i="23"/>
  <c r="G85" i="23"/>
  <c r="L85" i="23"/>
  <c r="X85" i="23"/>
  <c r="Y85" i="11"/>
  <c r="W75" i="9"/>
  <c r="AA71" i="4"/>
  <c r="L85" i="3"/>
  <c r="L92" i="3" s="1"/>
  <c r="L93" i="3" s="1"/>
  <c r="L85" i="12"/>
  <c r="L92" i="12" s="1"/>
  <c r="L93" i="12" s="1"/>
  <c r="AB85" i="13"/>
  <c r="AB92" i="13" s="1"/>
  <c r="AB93" i="13" s="1"/>
  <c r="U85" i="9"/>
  <c r="F85" i="9"/>
  <c r="AB85" i="6"/>
  <c r="AA85" i="6"/>
  <c r="AB85" i="5"/>
  <c r="AA85" i="4"/>
  <c r="AA85" i="5"/>
  <c r="AA85" i="3"/>
  <c r="AA92" i="3" s="1"/>
  <c r="AA93" i="3" s="1"/>
  <c r="AA75" i="20"/>
  <c r="AB75" i="18"/>
  <c r="L85" i="8"/>
  <c r="L92" i="8" s="1"/>
  <c r="L93" i="8" s="1"/>
  <c r="AA71" i="7"/>
  <c r="AA71" i="6"/>
  <c r="AA75" i="5"/>
  <c r="AB75" i="5"/>
  <c r="L75" i="21"/>
  <c r="L85" i="6"/>
  <c r="AB85" i="4"/>
  <c r="K75" i="9"/>
  <c r="F75" i="9"/>
  <c r="Q75" i="9"/>
  <c r="E71" i="9"/>
  <c r="C71" i="10"/>
  <c r="H71" i="10"/>
  <c r="F71" i="10"/>
  <c r="D75" i="10"/>
  <c r="C75" i="10"/>
  <c r="V85" i="10"/>
  <c r="V92" i="10" s="1"/>
  <c r="V93" i="10" s="1"/>
  <c r="Q85" i="10"/>
  <c r="W85" i="10"/>
  <c r="D71" i="11"/>
  <c r="C71" i="11"/>
  <c r="C92" i="11" s="1"/>
  <c r="X75" i="11"/>
  <c r="X92" i="11" s="1"/>
  <c r="X93" i="11" s="1"/>
  <c r="K75" i="11"/>
  <c r="G85" i="11"/>
  <c r="F85" i="11"/>
  <c r="F71" i="8"/>
  <c r="F92" i="8" s="1"/>
  <c r="F93" i="8" s="1"/>
  <c r="C75" i="8"/>
  <c r="P75" i="8"/>
  <c r="V75" i="8"/>
  <c r="V92" i="8" s="1"/>
  <c r="V93" i="8" s="1"/>
  <c r="G85" i="8"/>
  <c r="P85" i="8"/>
  <c r="W85" i="8"/>
  <c r="X85" i="8"/>
  <c r="X85" i="7"/>
  <c r="F85" i="7"/>
  <c r="U85" i="7"/>
  <c r="P85" i="7"/>
  <c r="C75" i="6"/>
  <c r="P75" i="6"/>
  <c r="V75" i="6"/>
  <c r="V92" i="6" s="1"/>
  <c r="V93" i="6" s="1"/>
  <c r="D75" i="6"/>
  <c r="G85" i="6"/>
  <c r="C85" i="6"/>
  <c r="W85" i="6"/>
  <c r="D71" i="5"/>
  <c r="U85" i="5"/>
  <c r="P85" i="5"/>
  <c r="V85" i="5"/>
  <c r="C71" i="3"/>
  <c r="E75" i="15"/>
  <c r="AB75" i="7"/>
  <c r="L71" i="1"/>
  <c r="L92" i="1" s="1"/>
  <c r="L93" i="1" s="1"/>
  <c r="L71" i="16"/>
  <c r="H75" i="18"/>
  <c r="E75" i="21"/>
  <c r="G85" i="21"/>
  <c r="AA75" i="18"/>
  <c r="AA75" i="11"/>
  <c r="L85" i="18"/>
  <c r="L92" i="18" s="1"/>
  <c r="L93" i="18" s="1"/>
  <c r="D75" i="1"/>
  <c r="H75" i="1"/>
  <c r="Q75" i="1"/>
  <c r="I85" i="15"/>
  <c r="D71" i="16"/>
  <c r="H71" i="16"/>
  <c r="R71" i="16"/>
  <c r="E75" i="16"/>
  <c r="W75" i="16"/>
  <c r="K75" i="16"/>
  <c r="G85" i="16"/>
  <c r="P85" i="16"/>
  <c r="O71" i="18"/>
  <c r="V71" i="21"/>
  <c r="V92" i="21" s="1"/>
  <c r="V93" i="21" s="1"/>
  <c r="Z71" i="20"/>
  <c r="Z71" i="18"/>
  <c r="Z75" i="10"/>
  <c r="Z71" i="10"/>
  <c r="Y71" i="8"/>
  <c r="Z75" i="4"/>
  <c r="Z71" i="14"/>
  <c r="Z71" i="15"/>
  <c r="L85" i="21"/>
  <c r="U75" i="23"/>
  <c r="AA92" i="9"/>
  <c r="AA93" i="9" s="1"/>
  <c r="AA85" i="8"/>
  <c r="AB85" i="8"/>
  <c r="L75" i="16"/>
  <c r="V85" i="9"/>
  <c r="Q85" i="9"/>
  <c r="V75" i="9"/>
  <c r="O71" i="9"/>
  <c r="AB92" i="23"/>
  <c r="AB93" i="23" s="1"/>
  <c r="S71" i="18"/>
  <c r="X92" i="13"/>
  <c r="X93" i="13" s="1"/>
  <c r="AB85" i="7"/>
  <c r="Y85" i="20"/>
  <c r="O75" i="20"/>
  <c r="U75" i="18"/>
  <c r="AB85" i="1"/>
  <c r="AB92" i="1" s="1"/>
  <c r="AB93" i="1" s="1"/>
  <c r="AA85" i="12"/>
  <c r="D71" i="18"/>
  <c r="AA85" i="7"/>
  <c r="F75" i="11"/>
  <c r="H75" i="8"/>
  <c r="Q75" i="8"/>
  <c r="D71" i="7"/>
  <c r="E75" i="13"/>
  <c r="C75" i="14"/>
  <c r="C92" i="14" s="1"/>
  <c r="F75" i="16"/>
  <c r="F92" i="16" s="1"/>
  <c r="F93" i="16" s="1"/>
  <c r="P75" i="18"/>
  <c r="C75" i="18"/>
  <c r="F75" i="21"/>
  <c r="AB92" i="15"/>
  <c r="AB93" i="15" s="1"/>
  <c r="R71" i="5"/>
  <c r="W71" i="5"/>
  <c r="T75" i="5"/>
  <c r="Q71" i="13"/>
  <c r="V71" i="13"/>
  <c r="V92" i="13" s="1"/>
  <c r="V93" i="13" s="1"/>
  <c r="S71" i="14"/>
  <c r="T75" i="16"/>
  <c r="T75" i="21"/>
  <c r="Z71" i="9"/>
  <c r="Z71" i="8"/>
  <c r="Z75" i="7"/>
  <c r="Y71" i="7"/>
  <c r="Y71" i="6"/>
  <c r="Y75" i="5"/>
  <c r="L85" i="9"/>
  <c r="H71" i="5"/>
  <c r="F71" i="13"/>
  <c r="D71" i="14"/>
  <c r="E75" i="20"/>
  <c r="K75" i="21"/>
  <c r="S75" i="21"/>
  <c r="Y85" i="10"/>
  <c r="Z71" i="6"/>
  <c r="AA92" i="1"/>
  <c r="AA93" i="1" s="1"/>
  <c r="AB85" i="21"/>
  <c r="AB92" i="21" s="1"/>
  <c r="AB93" i="21" s="1"/>
  <c r="AA71" i="18"/>
  <c r="AB75" i="4"/>
  <c r="L71" i="15"/>
  <c r="T71" i="4"/>
  <c r="E71" i="1"/>
  <c r="T71" i="1"/>
  <c r="F75" i="18"/>
  <c r="R71" i="21"/>
  <c r="F71" i="23"/>
  <c r="Z71" i="21"/>
  <c r="Y85" i="18"/>
  <c r="Z71" i="11"/>
  <c r="Y71" i="12"/>
  <c r="Y71" i="13"/>
  <c r="Y71" i="16"/>
  <c r="L85" i="20"/>
  <c r="AA85" i="11"/>
  <c r="AA71" i="11"/>
  <c r="L85" i="11"/>
  <c r="AB75" i="8"/>
  <c r="AB92" i="8" s="1"/>
  <c r="AB93" i="8" s="1"/>
  <c r="F71" i="4"/>
  <c r="F92" i="4" s="1"/>
  <c r="F93" i="4" s="1"/>
  <c r="Q71" i="4"/>
  <c r="D71" i="3"/>
  <c r="O71" i="13"/>
  <c r="T71" i="13"/>
  <c r="R71" i="14"/>
  <c r="C71" i="16"/>
  <c r="D75" i="18"/>
  <c r="C71" i="21"/>
  <c r="H71" i="21"/>
  <c r="Z75" i="23"/>
  <c r="Y75" i="21"/>
  <c r="Y75" i="11"/>
  <c r="Y85" i="9"/>
  <c r="Z75" i="9"/>
  <c r="Y71" i="9"/>
  <c r="Y85" i="8"/>
  <c r="X92" i="16"/>
  <c r="X93" i="16" s="1"/>
  <c r="X92" i="12"/>
  <c r="X93" i="12" s="1"/>
  <c r="AB85" i="3"/>
  <c r="AB92" i="3" s="1"/>
  <c r="AB93" i="3" s="1"/>
  <c r="AA85" i="20"/>
  <c r="AA71" i="14"/>
  <c r="AA92" i="14" s="1"/>
  <c r="AA93" i="14" s="1"/>
  <c r="X71" i="7"/>
  <c r="X71" i="14"/>
  <c r="W75" i="14"/>
  <c r="C75" i="16"/>
  <c r="Y75" i="23"/>
  <c r="Y75" i="18"/>
  <c r="V92" i="18"/>
  <c r="V93" i="18" s="1"/>
  <c r="F92" i="9"/>
  <c r="F93" i="9" s="1"/>
  <c r="Q75" i="18"/>
  <c r="Y75" i="8"/>
  <c r="C92" i="13"/>
  <c r="C92" i="7"/>
  <c r="L92" i="13"/>
  <c r="L93" i="13" s="1"/>
  <c r="V92" i="20"/>
  <c r="V93" i="20" s="1"/>
  <c r="AB85" i="20"/>
  <c r="AB85" i="18"/>
  <c r="C92" i="18"/>
  <c r="L92" i="11"/>
  <c r="L93" i="11" s="1"/>
  <c r="V92" i="4"/>
  <c r="V93" i="4" s="1"/>
  <c r="P75" i="16"/>
  <c r="Z85" i="18"/>
  <c r="Y85" i="6"/>
  <c r="Y85" i="4"/>
  <c r="Y75" i="1"/>
  <c r="Z85" i="12"/>
  <c r="Y85" i="13"/>
  <c r="Y75" i="15"/>
  <c r="Y85" i="16"/>
  <c r="AA71" i="5"/>
  <c r="AA92" i="5" s="1"/>
  <c r="AA93" i="5" s="1"/>
  <c r="Q75" i="4"/>
  <c r="O71" i="1"/>
  <c r="F71" i="1"/>
  <c r="X71" i="18"/>
  <c r="F71" i="21"/>
  <c r="F92" i="21" s="1"/>
  <c r="F93" i="21" s="1"/>
  <c r="Q71" i="21"/>
  <c r="Y85" i="7"/>
  <c r="Z85" i="5"/>
  <c r="Y75" i="3"/>
  <c r="Y85" i="12"/>
  <c r="Z75" i="13"/>
  <c r="Y75" i="14"/>
  <c r="Z75" i="15"/>
  <c r="Z75" i="16"/>
  <c r="Z71" i="16"/>
  <c r="AB92" i="16"/>
  <c r="AB93" i="16" s="1"/>
  <c r="L92" i="23"/>
  <c r="L93" i="23" s="1"/>
  <c r="AA85" i="21"/>
  <c r="AA75" i="8"/>
  <c r="AA71" i="16"/>
  <c r="AA92" i="16" s="1"/>
  <c r="AA93" i="16" s="1"/>
  <c r="L71" i="9"/>
  <c r="D75" i="8"/>
  <c r="F75" i="3"/>
  <c r="W71" i="16"/>
  <c r="T71" i="18"/>
  <c r="W71" i="21"/>
  <c r="O71" i="23"/>
  <c r="Z71" i="23"/>
  <c r="Y71" i="20"/>
  <c r="Y71" i="11"/>
  <c r="Y75" i="6"/>
  <c r="Y85" i="5"/>
  <c r="Y71" i="5"/>
  <c r="Y75" i="4"/>
  <c r="Z75" i="3"/>
  <c r="Y71" i="3"/>
  <c r="Y85" i="1"/>
  <c r="Y71" i="1"/>
  <c r="Z75" i="12"/>
  <c r="Z71" i="12"/>
  <c r="Z92" i="12" s="1"/>
  <c r="Z93" i="12" s="1"/>
  <c r="Y75" i="13"/>
  <c r="Z75" i="14"/>
  <c r="Y71" i="14"/>
  <c r="Y85" i="15"/>
  <c r="Y71" i="15"/>
  <c r="Y75" i="16"/>
  <c r="AA85" i="18"/>
  <c r="AB85" i="11"/>
  <c r="AB92" i="11" s="1"/>
  <c r="AB93" i="11" s="1"/>
  <c r="AB85" i="9"/>
  <c r="AA71" i="10"/>
  <c r="F71" i="6"/>
  <c r="F92" i="6" s="1"/>
  <c r="F93" i="6" s="1"/>
  <c r="C75" i="5"/>
  <c r="P75" i="5"/>
  <c r="C75" i="3"/>
  <c r="C92" i="3" s="1"/>
  <c r="P75" i="3"/>
  <c r="E75" i="1"/>
  <c r="P75" i="14"/>
  <c r="F71" i="15"/>
  <c r="F92" i="15" s="1"/>
  <c r="F93" i="15" s="1"/>
  <c r="O71" i="15"/>
  <c r="I85" i="18"/>
  <c r="F75" i="20"/>
  <c r="S75" i="20"/>
  <c r="T75" i="23"/>
  <c r="C85" i="23"/>
  <c r="I85" i="23"/>
  <c r="P85" i="23"/>
  <c r="V85" i="23"/>
  <c r="V92" i="23" s="1"/>
  <c r="V93" i="23" s="1"/>
  <c r="Y71" i="23"/>
  <c r="Y92" i="23" s="1"/>
  <c r="Y93" i="23" s="1"/>
  <c r="Y71" i="21"/>
  <c r="Y92" i="21" s="1"/>
  <c r="Y93" i="21" s="1"/>
  <c r="Z75" i="20"/>
  <c r="Z75" i="18"/>
  <c r="Y71" i="10"/>
  <c r="Z75" i="8"/>
  <c r="Y75" i="7"/>
  <c r="Z75" i="6"/>
  <c r="Z75" i="5"/>
  <c r="Z71" i="5"/>
  <c r="Z85" i="4"/>
  <c r="Z92" i="4" s="1"/>
  <c r="Z93" i="4" s="1"/>
  <c r="Y71" i="4"/>
  <c r="Y85" i="3"/>
  <c r="Z71" i="1"/>
  <c r="Y75" i="12"/>
  <c r="Z85" i="13"/>
  <c r="Y85" i="14"/>
  <c r="Z85" i="16"/>
  <c r="AB92" i="18"/>
  <c r="AB93" i="18" s="1"/>
  <c r="AB100" i="23"/>
  <c r="Z85" i="21"/>
  <c r="Z85" i="10"/>
  <c r="Z85" i="14"/>
  <c r="P75" i="23"/>
  <c r="Q85" i="23"/>
  <c r="Z85" i="20"/>
  <c r="Z85" i="9"/>
  <c r="Y92" i="8"/>
  <c r="Y93" i="8" s="1"/>
  <c r="Z85" i="6"/>
  <c r="S71" i="3"/>
  <c r="X71" i="3"/>
  <c r="X92" i="3" s="1"/>
  <c r="X93" i="3" s="1"/>
  <c r="D71" i="12"/>
  <c r="T75" i="12"/>
  <c r="E71" i="15"/>
  <c r="T71" i="15"/>
  <c r="E75" i="23"/>
  <c r="Z85" i="8"/>
  <c r="Z85" i="7"/>
  <c r="Z85" i="1"/>
  <c r="F75" i="5"/>
  <c r="F92" i="5" s="1"/>
  <c r="F93" i="5" s="1"/>
  <c r="Z85" i="23"/>
  <c r="Y75" i="20"/>
  <c r="Z85" i="11"/>
  <c r="Z85" i="3"/>
  <c r="Z85" i="15"/>
  <c r="O75" i="6"/>
  <c r="E34" i="3"/>
  <c r="E34" i="8"/>
  <c r="U32" i="18"/>
  <c r="U34" i="18" s="1"/>
  <c r="E77" i="20"/>
  <c r="C22" i="16"/>
  <c r="C25" i="16" s="1"/>
  <c r="C35" i="16" s="1"/>
  <c r="P6" i="1"/>
  <c r="U32" i="4"/>
  <c r="U34" i="4" s="1"/>
  <c r="T82" i="18"/>
  <c r="T85" i="18" s="1"/>
  <c r="Z25" i="5"/>
  <c r="Z35" i="5" s="1"/>
  <c r="Y25" i="3"/>
  <c r="Y35" i="3" s="1"/>
  <c r="X25" i="13"/>
  <c r="X35" i="13" s="1"/>
  <c r="U42" i="5"/>
  <c r="N74" i="4"/>
  <c r="N75" i="4" s="1"/>
  <c r="O72" i="3"/>
  <c r="O75" i="3" s="1"/>
  <c r="N74" i="15"/>
  <c r="R73" i="13"/>
  <c r="R75" i="13" s="1"/>
  <c r="O72" i="5"/>
  <c r="O75" i="5" s="1"/>
  <c r="N74" i="1"/>
  <c r="R73" i="14"/>
  <c r="R75" i="14" s="1"/>
  <c r="U46" i="3"/>
  <c r="N42" i="8"/>
  <c r="X25" i="4"/>
  <c r="X35" i="4" s="1"/>
  <c r="O72" i="14"/>
  <c r="O75" i="14" s="1"/>
  <c r="R90" i="15"/>
  <c r="T82" i="12"/>
  <c r="T85" i="12" s="1"/>
  <c r="W12" i="21"/>
  <c r="Y25" i="5"/>
  <c r="Y35" i="5" s="1"/>
  <c r="W58" i="9"/>
  <c r="W86" i="9" s="1"/>
  <c r="Q100" i="5"/>
  <c r="U6" i="10"/>
  <c r="U12" i="10" s="1"/>
  <c r="N74" i="3"/>
  <c r="O72" i="15"/>
  <c r="O75" i="15" s="1"/>
  <c r="U71" i="12"/>
  <c r="U12" i="20"/>
  <c r="N74" i="6"/>
  <c r="N75" i="6" s="1"/>
  <c r="O72" i="4"/>
  <c r="O75" i="4" s="1"/>
  <c r="W12" i="12"/>
  <c r="N70" i="8"/>
  <c r="N71" i="8" s="1"/>
  <c r="R73" i="15"/>
  <c r="R75" i="15" s="1"/>
  <c r="N72" i="1"/>
  <c r="N72" i="15"/>
  <c r="E22" i="11"/>
  <c r="E100" i="13"/>
  <c r="E85" i="5"/>
  <c r="E92" i="5" s="1"/>
  <c r="E93" i="5" s="1"/>
  <c r="E85" i="1"/>
  <c r="P6" i="13"/>
  <c r="N74" i="14"/>
  <c r="N75" i="14" s="1"/>
  <c r="W58" i="16"/>
  <c r="O72" i="1"/>
  <c r="O75" i="1" s="1"/>
  <c r="N74" i="16"/>
  <c r="N75" i="16" s="1"/>
  <c r="V6" i="14"/>
  <c r="V12" i="14" s="1"/>
  <c r="V25" i="14" s="1"/>
  <c r="V35" i="14" s="1"/>
  <c r="W32" i="9"/>
  <c r="W34" i="9" s="1"/>
  <c r="E22" i="16"/>
  <c r="V6" i="1"/>
  <c r="V12" i="1" s="1"/>
  <c r="V25" i="1" s="1"/>
  <c r="V35" i="1" s="1"/>
  <c r="P6" i="14"/>
  <c r="P12" i="14" s="1"/>
  <c r="W32" i="10"/>
  <c r="W34" i="10" s="1"/>
  <c r="V6" i="13"/>
  <c r="V12" i="13" s="1"/>
  <c r="V25" i="13" s="1"/>
  <c r="V35" i="13" s="1"/>
  <c r="V6" i="16"/>
  <c r="V12" i="16" s="1"/>
  <c r="V25" i="16" s="1"/>
  <c r="V35" i="16" s="1"/>
  <c r="Y25" i="4"/>
  <c r="Y35" i="4" s="1"/>
  <c r="U71" i="10"/>
  <c r="W12" i="9"/>
  <c r="E22" i="15"/>
  <c r="W12" i="7"/>
  <c r="P6" i="16"/>
  <c r="P12" i="16" s="1"/>
  <c r="C12" i="1"/>
  <c r="U32" i="11"/>
  <c r="U34" i="11" s="1"/>
  <c r="U46" i="18"/>
  <c r="N71" i="12"/>
  <c r="O6" i="23"/>
  <c r="O12" i="23" s="1"/>
  <c r="D76" i="13"/>
  <c r="U22" i="15"/>
  <c r="E34" i="12"/>
  <c r="E100" i="12"/>
  <c r="E100" i="8"/>
  <c r="O85" i="3"/>
  <c r="U12" i="11"/>
  <c r="E100" i="1"/>
  <c r="C12" i="23"/>
  <c r="O46" i="21"/>
  <c r="D82" i="13"/>
  <c r="E100" i="9"/>
  <c r="E85" i="3"/>
  <c r="Q34" i="5"/>
  <c r="W58" i="10"/>
  <c r="E100" i="15"/>
  <c r="E85" i="10"/>
  <c r="Q34" i="7"/>
  <c r="Q6" i="3"/>
  <c r="C12" i="20"/>
  <c r="C25" i="20" s="1"/>
  <c r="C35" i="20" s="1"/>
  <c r="N42" i="21"/>
  <c r="N74" i="11"/>
  <c r="N75" i="11" s="1"/>
  <c r="U22" i="6"/>
  <c r="U32" i="14"/>
  <c r="U34" i="14" s="1"/>
  <c r="O6" i="15"/>
  <c r="O12" i="15" s="1"/>
  <c r="W58" i="14"/>
  <c r="E100" i="3"/>
  <c r="E85" i="9"/>
  <c r="E85" i="11"/>
  <c r="E92" i="11" s="1"/>
  <c r="E93" i="11" s="1"/>
  <c r="E85" i="6"/>
  <c r="E92" i="6" s="1"/>
  <c r="E93" i="6" s="1"/>
  <c r="E85" i="4"/>
  <c r="E85" i="12"/>
  <c r="E85" i="13"/>
  <c r="E92" i="13" s="1"/>
  <c r="E93" i="13" s="1"/>
  <c r="E85" i="14"/>
  <c r="E92" i="14" s="1"/>
  <c r="E93" i="14" s="1"/>
  <c r="V6" i="12"/>
  <c r="V12" i="12" s="1"/>
  <c r="V25" i="12" s="1"/>
  <c r="V35" i="12" s="1"/>
  <c r="O56" i="18"/>
  <c r="O46" i="11"/>
  <c r="N71" i="7"/>
  <c r="U32" i="10"/>
  <c r="U34" i="10" s="1"/>
  <c r="U72" i="1"/>
  <c r="U75" i="1" s="1"/>
  <c r="M90" i="14"/>
  <c r="D79" i="14"/>
  <c r="D22" i="13"/>
  <c r="E34" i="10"/>
  <c r="U32" i="15"/>
  <c r="U34" i="15" s="1"/>
  <c r="P6" i="12"/>
  <c r="C12" i="21"/>
  <c r="U32" i="12"/>
  <c r="U34" i="12" s="1"/>
  <c r="E100" i="18"/>
  <c r="N42" i="11"/>
  <c r="U32" i="20"/>
  <c r="U34" i="20" s="1"/>
  <c r="N74" i="7"/>
  <c r="N75" i="7" s="1"/>
  <c r="U72" i="7"/>
  <c r="U75" i="7" s="1"/>
  <c r="N74" i="12"/>
  <c r="N75" i="12" s="1"/>
  <c r="D82" i="15"/>
  <c r="W32" i="5"/>
  <c r="W34" i="5" s="1"/>
  <c r="W32" i="12"/>
  <c r="W34" i="12" s="1"/>
  <c r="E100" i="5"/>
  <c r="E85" i="15"/>
  <c r="N74" i="8"/>
  <c r="N75" i="8" s="1"/>
  <c r="N71" i="15"/>
  <c r="N74" i="13"/>
  <c r="D79" i="15"/>
  <c r="U72" i="13"/>
  <c r="U75" i="13" s="1"/>
  <c r="E100" i="7"/>
  <c r="E34" i="7"/>
  <c r="P71" i="18"/>
  <c r="P92" i="18" s="1"/>
  <c r="P42" i="18"/>
  <c r="O77" i="16"/>
  <c r="O85" i="16" s="1"/>
  <c r="W12" i="11"/>
  <c r="W58" i="6"/>
  <c r="W32" i="1"/>
  <c r="W34" i="1" s="1"/>
  <c r="E100" i="10"/>
  <c r="Q6" i="21"/>
  <c r="Q12" i="21" s="1"/>
  <c r="Q25" i="21" s="1"/>
  <c r="Q35" i="21" s="1"/>
  <c r="E34" i="21"/>
  <c r="D84" i="13"/>
  <c r="E34" i="4"/>
  <c r="E85" i="8"/>
  <c r="E85" i="7"/>
  <c r="E92" i="7" s="1"/>
  <c r="E93" i="7" s="1"/>
  <c r="E85" i="16"/>
  <c r="E92" i="16" s="1"/>
  <c r="E93" i="16" s="1"/>
  <c r="E85" i="18"/>
  <c r="U32" i="16"/>
  <c r="U34" i="16" s="1"/>
  <c r="V22" i="4"/>
  <c r="V25" i="4" s="1"/>
  <c r="V35" i="4" s="1"/>
  <c r="N71" i="16"/>
  <c r="Z25" i="1"/>
  <c r="Z35" i="1" s="1"/>
  <c r="Y25" i="12"/>
  <c r="Y35" i="12" s="1"/>
  <c r="U22" i="11"/>
  <c r="N71" i="5"/>
  <c r="T25" i="9"/>
  <c r="T35" i="9" s="1"/>
  <c r="D83" i="16"/>
  <c r="T100" i="9"/>
  <c r="U46" i="13"/>
  <c r="W12" i="1"/>
  <c r="W12" i="15"/>
  <c r="W25" i="15" s="1"/>
  <c r="W35" i="15" s="1"/>
  <c r="E22" i="3"/>
  <c r="E100" i="6"/>
  <c r="E100" i="4"/>
  <c r="C12" i="12"/>
  <c r="P42" i="8"/>
  <c r="S85" i="15"/>
  <c r="S92" i="15" s="1"/>
  <c r="U42" i="10"/>
  <c r="U63" i="10" s="1"/>
  <c r="O6" i="18"/>
  <c r="O12" i="18" s="1"/>
  <c r="E100" i="14"/>
  <c r="E34" i="14"/>
  <c r="E100" i="11"/>
  <c r="E34" i="11"/>
  <c r="U42" i="20"/>
  <c r="O72" i="7"/>
  <c r="O75" i="7" s="1"/>
  <c r="U32" i="3"/>
  <c r="U34" i="3" s="1"/>
  <c r="U32" i="1"/>
  <c r="U34" i="1" s="1"/>
  <c r="D76" i="16"/>
  <c r="O22" i="23"/>
  <c r="Q86" i="9"/>
  <c r="D78" i="16"/>
  <c r="W32" i="14"/>
  <c r="W34" i="14" s="1"/>
  <c r="E12" i="13"/>
  <c r="E12" i="10"/>
  <c r="E22" i="5"/>
  <c r="P6" i="6"/>
  <c r="P12" i="6" s="1"/>
  <c r="P25" i="6" s="1"/>
  <c r="P35" i="6" s="1"/>
  <c r="P6" i="3"/>
  <c r="Q6" i="12"/>
  <c r="Q6" i="13"/>
  <c r="S22" i="16"/>
  <c r="Z25" i="3"/>
  <c r="Z35" i="3" s="1"/>
  <c r="Z25" i="13"/>
  <c r="Z35" i="13" s="1"/>
  <c r="U42" i="8"/>
  <c r="U63" i="8" s="1"/>
  <c r="O72" i="16"/>
  <c r="O75" i="16" s="1"/>
  <c r="D77" i="16"/>
  <c r="N81" i="16"/>
  <c r="E12" i="14"/>
  <c r="U22" i="14"/>
  <c r="N6" i="6"/>
  <c r="N12" i="6" s="1"/>
  <c r="N42" i="4"/>
  <c r="O85" i="6"/>
  <c r="N91" i="20"/>
  <c r="U22" i="5"/>
  <c r="O56" i="11"/>
  <c r="P71" i="7"/>
  <c r="O72" i="8"/>
  <c r="O75" i="8" s="1"/>
  <c r="D32" i="16"/>
  <c r="E22" i="9"/>
  <c r="E22" i="4"/>
  <c r="P6" i="10"/>
  <c r="P12" i="10" s="1"/>
  <c r="P25" i="10" s="1"/>
  <c r="P35" i="10" s="1"/>
  <c r="V6" i="3"/>
  <c r="V12" i="3" s="1"/>
  <c r="V25" i="3" s="1"/>
  <c r="V35" i="3" s="1"/>
  <c r="V22" i="10"/>
  <c r="V25" i="10" s="1"/>
  <c r="V35" i="10" s="1"/>
  <c r="V22" i="23"/>
  <c r="V25" i="23" s="1"/>
  <c r="V35" i="23" s="1"/>
  <c r="O56" i="23"/>
  <c r="P6" i="23"/>
  <c r="P12" i="23" s="1"/>
  <c r="P25" i="23" s="1"/>
  <c r="P35" i="23" s="1"/>
  <c r="Q6" i="23"/>
  <c r="Q12" i="23" s="1"/>
  <c r="Q25" i="23" s="1"/>
  <c r="Q35" i="23" s="1"/>
  <c r="P34" i="6"/>
  <c r="P34" i="23"/>
  <c r="Q34" i="4"/>
  <c r="N72" i="21"/>
  <c r="U12" i="18"/>
  <c r="U32" i="21"/>
  <c r="U34" i="21" s="1"/>
  <c r="U6" i="9"/>
  <c r="U12" i="9" s="1"/>
  <c r="U22" i="8"/>
  <c r="U32" i="23"/>
  <c r="U34" i="23" s="1"/>
  <c r="P71" i="8"/>
  <c r="O72" i="10"/>
  <c r="O75" i="10" s="1"/>
  <c r="W58" i="18"/>
  <c r="D76" i="15"/>
  <c r="E12" i="7"/>
  <c r="E12" i="16"/>
  <c r="E77" i="21"/>
  <c r="W12" i="6"/>
  <c r="W25" i="6" s="1"/>
  <c r="W35" i="6" s="1"/>
  <c r="E56" i="21"/>
  <c r="V6" i="18"/>
  <c r="V12" i="18" s="1"/>
  <c r="V25" i="18" s="1"/>
  <c r="V35" i="18" s="1"/>
  <c r="P6" i="9"/>
  <c r="P12" i="9" s="1"/>
  <c r="P25" i="9" s="1"/>
  <c r="P35" i="9" s="1"/>
  <c r="N74" i="20"/>
  <c r="N74" i="18"/>
  <c r="G22" i="6"/>
  <c r="O72" i="18"/>
  <c r="O75" i="18" s="1"/>
  <c r="U32" i="5"/>
  <c r="U34" i="5" s="1"/>
  <c r="U72" i="10"/>
  <c r="U75" i="10" s="1"/>
  <c r="U72" i="8"/>
  <c r="U75" i="8" s="1"/>
  <c r="W32" i="18"/>
  <c r="W34" i="18" s="1"/>
  <c r="T82" i="9"/>
  <c r="T85" i="9" s="1"/>
  <c r="T92" i="9" s="1"/>
  <c r="T93" i="9" s="1"/>
  <c r="D78" i="14"/>
  <c r="W58" i="3"/>
  <c r="D22" i="15"/>
  <c r="D32" i="15"/>
  <c r="D34" i="15" s="1"/>
  <c r="M32" i="14"/>
  <c r="M34" i="14" s="1"/>
  <c r="O22" i="9"/>
  <c r="O22" i="15"/>
  <c r="N46" i="8"/>
  <c r="O85" i="4"/>
  <c r="Z25" i="23"/>
  <c r="Z35" i="23" s="1"/>
  <c r="Y25" i="1"/>
  <c r="Y35" i="1" s="1"/>
  <c r="Z25" i="9"/>
  <c r="Z35" i="9" s="1"/>
  <c r="N70" i="10"/>
  <c r="P42" i="23"/>
  <c r="U69" i="20"/>
  <c r="U71" i="20" s="1"/>
  <c r="N71" i="1"/>
  <c r="N71" i="13"/>
  <c r="O85" i="12"/>
  <c r="W12" i="10"/>
  <c r="D77" i="14"/>
  <c r="W32" i="3"/>
  <c r="W25" i="3" s="1"/>
  <c r="W35" i="3" s="1"/>
  <c r="P6" i="11"/>
  <c r="P12" i="11" s="1"/>
  <c r="P25" i="11" s="1"/>
  <c r="P35" i="11" s="1"/>
  <c r="N6" i="14"/>
  <c r="N12" i="14" s="1"/>
  <c r="C12" i="11"/>
  <c r="C25" i="11" s="1"/>
  <c r="C35" i="11" s="1"/>
  <c r="N12" i="9"/>
  <c r="N12" i="5"/>
  <c r="C12" i="13"/>
  <c r="C12" i="18"/>
  <c r="C25" i="18" s="1"/>
  <c r="C35" i="18" s="1"/>
  <c r="C12" i="8"/>
  <c r="C12" i="6"/>
  <c r="C12" i="4"/>
  <c r="N42" i="12"/>
  <c r="O56" i="16"/>
  <c r="O63" i="16" s="1"/>
  <c r="Z25" i="21"/>
  <c r="Z35" i="21" s="1"/>
  <c r="X25" i="12"/>
  <c r="X35" i="12" s="1"/>
  <c r="O56" i="12"/>
  <c r="P42" i="7"/>
  <c r="P63" i="7" s="1"/>
  <c r="D81" i="16"/>
  <c r="W12" i="23"/>
  <c r="D12" i="12"/>
  <c r="Q22" i="20"/>
  <c r="Q6" i="20"/>
  <c r="Q12" i="20" s="1"/>
  <c r="V22" i="11"/>
  <c r="V6" i="11"/>
  <c r="V12" i="11" s="1"/>
  <c r="Q22" i="16"/>
  <c r="Q6" i="16"/>
  <c r="R46" i="16"/>
  <c r="R73" i="16"/>
  <c r="R75" i="16" s="1"/>
  <c r="P22" i="7"/>
  <c r="P6" i="7"/>
  <c r="P12" i="7" s="1"/>
  <c r="N69" i="23"/>
  <c r="N71" i="23" s="1"/>
  <c r="U6" i="7"/>
  <c r="U12" i="7" s="1"/>
  <c r="U42" i="11"/>
  <c r="U63" i="11" s="1"/>
  <c r="R85" i="14"/>
  <c r="D22" i="14"/>
  <c r="W12" i="18"/>
  <c r="W32" i="11"/>
  <c r="W34" i="11" s="1"/>
  <c r="W58" i="11"/>
  <c r="W58" i="4"/>
  <c r="W32" i="4"/>
  <c r="W34" i="4" s="1"/>
  <c r="E22" i="13"/>
  <c r="P6" i="8"/>
  <c r="P12" i="8" s="1"/>
  <c r="P25" i="8" s="1"/>
  <c r="P35" i="8" s="1"/>
  <c r="N22" i="10"/>
  <c r="N6" i="10"/>
  <c r="N12" i="10" s="1"/>
  <c r="N32" i="12"/>
  <c r="N34" i="12" s="1"/>
  <c r="O85" i="5"/>
  <c r="N74" i="5"/>
  <c r="N75" i="5" s="1"/>
  <c r="R76" i="15"/>
  <c r="R85" i="15" s="1"/>
  <c r="O85" i="15"/>
  <c r="R83" i="16"/>
  <c r="R85" i="16" s="1"/>
  <c r="N42" i="23"/>
  <c r="N91" i="23"/>
  <c r="N69" i="18"/>
  <c r="N70" i="11"/>
  <c r="G22" i="18"/>
  <c r="O72" i="23"/>
  <c r="O75" i="23" s="1"/>
  <c r="U42" i="9"/>
  <c r="O72" i="9"/>
  <c r="O75" i="9" s="1"/>
  <c r="U71" i="6"/>
  <c r="O85" i="7"/>
  <c r="R22" i="16"/>
  <c r="N56" i="11"/>
  <c r="N32" i="23"/>
  <c r="N34" i="23" s="1"/>
  <c r="N77" i="11"/>
  <c r="O85" i="23"/>
  <c r="N85" i="8"/>
  <c r="P71" i="5"/>
  <c r="P92" i="5" s="1"/>
  <c r="E22" i="6"/>
  <c r="Q22" i="11"/>
  <c r="Q6" i="11"/>
  <c r="Q12" i="11" s="1"/>
  <c r="N22" i="8"/>
  <c r="N6" i="8"/>
  <c r="N12" i="8" s="1"/>
  <c r="Q22" i="4"/>
  <c r="Q6" i="4"/>
  <c r="Q12" i="4" s="1"/>
  <c r="N22" i="4"/>
  <c r="N6" i="4"/>
  <c r="N12" i="4" s="1"/>
  <c r="N22" i="1"/>
  <c r="N6" i="1"/>
  <c r="N22" i="7"/>
  <c r="N6" i="7"/>
  <c r="N12" i="7" s="1"/>
  <c r="T100" i="18"/>
  <c r="X25" i="23"/>
  <c r="X35" i="23" s="1"/>
  <c r="X25" i="21"/>
  <c r="X35" i="21" s="1"/>
  <c r="E12" i="12"/>
  <c r="O22" i="18"/>
  <c r="C22" i="12"/>
  <c r="C22" i="13"/>
  <c r="N32" i="16"/>
  <c r="N34" i="16" s="1"/>
  <c r="O56" i="7"/>
  <c r="X25" i="14"/>
  <c r="X35" i="14" s="1"/>
  <c r="Z25" i="16"/>
  <c r="Z35" i="16" s="1"/>
  <c r="Z25" i="8"/>
  <c r="Z35" i="8" s="1"/>
  <c r="U32" i="6"/>
  <c r="U34" i="6" s="1"/>
  <c r="N85" i="6"/>
  <c r="S6" i="16"/>
  <c r="S12" i="16" s="1"/>
  <c r="P42" i="5"/>
  <c r="N42" i="1"/>
  <c r="X25" i="15"/>
  <c r="X35" i="15" s="1"/>
  <c r="O85" i="13"/>
  <c r="O6" i="4"/>
  <c r="O12" i="4" s="1"/>
  <c r="N46" i="1"/>
  <c r="O56" i="15"/>
  <c r="O63" i="15" s="1"/>
  <c r="X25" i="7"/>
  <c r="X35" i="7" s="1"/>
  <c r="Z25" i="4"/>
  <c r="Z35" i="4" s="1"/>
  <c r="U71" i="23"/>
  <c r="M90" i="15"/>
  <c r="D32" i="13"/>
  <c r="D34" i="13" s="1"/>
  <c r="Q22" i="9"/>
  <c r="Q6" i="9"/>
  <c r="Q12" i="9" s="1"/>
  <c r="O83" i="14"/>
  <c r="O85" i="14" s="1"/>
  <c r="N76" i="14"/>
  <c r="N85" i="14" s="1"/>
  <c r="N42" i="18"/>
  <c r="N46" i="10"/>
  <c r="U42" i="23"/>
  <c r="P71" i="21"/>
  <c r="P42" i="20"/>
  <c r="P42" i="11"/>
  <c r="P63" i="11" s="1"/>
  <c r="O46" i="20"/>
  <c r="U22" i="4"/>
  <c r="U25" i="4" s="1"/>
  <c r="U35" i="4" s="1"/>
  <c r="O56" i="9"/>
  <c r="O85" i="8"/>
  <c r="U42" i="6"/>
  <c r="U32" i="9"/>
  <c r="U34" i="9" s="1"/>
  <c r="U32" i="8"/>
  <c r="U34" i="8" s="1"/>
  <c r="N75" i="3"/>
  <c r="N85" i="3"/>
  <c r="U72" i="12"/>
  <c r="U75" i="12" s="1"/>
  <c r="U46" i="12"/>
  <c r="W34" i="15"/>
  <c r="D12" i="13"/>
  <c r="P6" i="4"/>
  <c r="P12" i="4" s="1"/>
  <c r="O22" i="20"/>
  <c r="O6" i="20"/>
  <c r="O12" i="20" s="1"/>
  <c r="Q22" i="18"/>
  <c r="Q6" i="18"/>
  <c r="Q12" i="18" s="1"/>
  <c r="N22" i="18"/>
  <c r="N6" i="18"/>
  <c r="N12" i="18" s="1"/>
  <c r="Q22" i="10"/>
  <c r="Q6" i="10"/>
  <c r="Q12" i="10" s="1"/>
  <c r="V22" i="9"/>
  <c r="V6" i="9"/>
  <c r="V12" i="9" s="1"/>
  <c r="Q22" i="6"/>
  <c r="Q6" i="6"/>
  <c r="Q12" i="6" s="1"/>
  <c r="V22" i="5"/>
  <c r="V6" i="5"/>
  <c r="V12" i="5" s="1"/>
  <c r="P22" i="5"/>
  <c r="P6" i="5"/>
  <c r="P12" i="5" s="1"/>
  <c r="N22" i="3"/>
  <c r="N6" i="3"/>
  <c r="N56" i="21"/>
  <c r="N46" i="11"/>
  <c r="N32" i="10"/>
  <c r="N34" i="10" s="1"/>
  <c r="N72" i="9"/>
  <c r="U22" i="18"/>
  <c r="P42" i="21"/>
  <c r="P63" i="21" s="1"/>
  <c r="O56" i="21"/>
  <c r="O77" i="18"/>
  <c r="O85" i="18" s="1"/>
  <c r="N71" i="6"/>
  <c r="U42" i="3"/>
  <c r="U42" i="12"/>
  <c r="D12" i="14"/>
  <c r="E22" i="14"/>
  <c r="P22" i="21"/>
  <c r="P6" i="21"/>
  <c r="P12" i="21" s="1"/>
  <c r="V22" i="8"/>
  <c r="V6" i="8"/>
  <c r="V12" i="8" s="1"/>
  <c r="V22" i="6"/>
  <c r="V6" i="6"/>
  <c r="V12" i="6" s="1"/>
  <c r="O6" i="14"/>
  <c r="O12" i="14" s="1"/>
  <c r="Q34" i="6"/>
  <c r="T34" i="12"/>
  <c r="T100" i="12"/>
  <c r="N56" i="3"/>
  <c r="N76" i="16"/>
  <c r="O6" i="7"/>
  <c r="O12" i="7" s="1"/>
  <c r="O22" i="7"/>
  <c r="N69" i="11"/>
  <c r="P71" i="11"/>
  <c r="P92" i="11" s="1"/>
  <c r="U70" i="9"/>
  <c r="U71" i="9" s="1"/>
  <c r="N85" i="7"/>
  <c r="U69" i="5"/>
  <c r="U71" i="5" s="1"/>
  <c r="U71" i="3"/>
  <c r="U92" i="3" s="1"/>
  <c r="O91" i="15"/>
  <c r="E12" i="4"/>
  <c r="W58" i="15"/>
  <c r="N42" i="5"/>
  <c r="S56" i="15"/>
  <c r="Q22" i="7"/>
  <c r="Q6" i="7"/>
  <c r="Q12" i="7" s="1"/>
  <c r="E32" i="23"/>
  <c r="C12" i="15"/>
  <c r="C22" i="5"/>
  <c r="C25" i="5" s="1"/>
  <c r="C35" i="5" s="1"/>
  <c r="N46" i="6"/>
  <c r="O56" i="1"/>
  <c r="N12" i="20"/>
  <c r="C25" i="9"/>
  <c r="C35" i="9" s="1"/>
  <c r="N42" i="6"/>
  <c r="Y25" i="23"/>
  <c r="Y35" i="23" s="1"/>
  <c r="Y25" i="15"/>
  <c r="Y35" i="15" s="1"/>
  <c r="R85" i="13"/>
  <c r="C12" i="3"/>
  <c r="O6" i="9"/>
  <c r="O12" i="9" s="1"/>
  <c r="R6" i="16"/>
  <c r="R12" i="16" s="1"/>
  <c r="N46" i="14"/>
  <c r="P71" i="13"/>
  <c r="P92" i="13" s="1"/>
  <c r="Z25" i="11"/>
  <c r="Z35" i="11" s="1"/>
  <c r="X25" i="11"/>
  <c r="X35" i="11" s="1"/>
  <c r="Z25" i="18"/>
  <c r="Z35" i="18" s="1"/>
  <c r="E34" i="20"/>
  <c r="N78" i="23"/>
  <c r="N85" i="23" s="1"/>
  <c r="N46" i="21"/>
  <c r="N73" i="21"/>
  <c r="N73" i="23"/>
  <c r="N32" i="21"/>
  <c r="N42" i="20"/>
  <c r="N78" i="9"/>
  <c r="N56" i="9"/>
  <c r="N81" i="9"/>
  <c r="N46" i="23"/>
  <c r="N32" i="18"/>
  <c r="N32" i="20"/>
  <c r="N46" i="20"/>
  <c r="N73" i="20"/>
  <c r="N80" i="20"/>
  <c r="N85" i="20" s="1"/>
  <c r="N79" i="18"/>
  <c r="N85" i="18" s="1"/>
  <c r="N56" i="18"/>
  <c r="N72" i="10"/>
  <c r="N75" i="10" s="1"/>
  <c r="N70" i="21"/>
  <c r="N71" i="21" s="1"/>
  <c r="N72" i="23"/>
  <c r="N72" i="20"/>
  <c r="N73" i="18"/>
  <c r="N74" i="9"/>
  <c r="N42" i="10"/>
  <c r="N69" i="10"/>
  <c r="U6" i="21"/>
  <c r="U12" i="21" s="1"/>
  <c r="N71" i="20"/>
  <c r="O56" i="20"/>
  <c r="O77" i="20"/>
  <c r="O85" i="20" s="1"/>
  <c r="U46" i="23"/>
  <c r="O82" i="10"/>
  <c r="O85" i="10" s="1"/>
  <c r="O56" i="10"/>
  <c r="U22" i="12"/>
  <c r="U6" i="12"/>
  <c r="U12" i="12" s="1"/>
  <c r="N46" i="18"/>
  <c r="N56" i="10"/>
  <c r="N71" i="9"/>
  <c r="G22" i="4"/>
  <c r="P69" i="9"/>
  <c r="P71" i="9" s="1"/>
  <c r="P92" i="9" s="1"/>
  <c r="P42" i="9"/>
  <c r="P71" i="20"/>
  <c r="P92" i="20" s="1"/>
  <c r="P71" i="23"/>
  <c r="P92" i="23" s="1"/>
  <c r="U42" i="21"/>
  <c r="U71" i="21"/>
  <c r="U22" i="1"/>
  <c r="U6" i="1"/>
  <c r="U12" i="1" s="1"/>
  <c r="D22" i="12"/>
  <c r="W58" i="23"/>
  <c r="W32" i="23"/>
  <c r="N32" i="5"/>
  <c r="N34" i="5" s="1"/>
  <c r="U69" i="18"/>
  <c r="U71" i="18" s="1"/>
  <c r="U92" i="18" s="1"/>
  <c r="U42" i="18"/>
  <c r="U63" i="18" s="1"/>
  <c r="U46" i="20"/>
  <c r="U72" i="20"/>
  <c r="U75" i="20" s="1"/>
  <c r="U72" i="11"/>
  <c r="U75" i="11" s="1"/>
  <c r="U70" i="7"/>
  <c r="U71" i="7" s="1"/>
  <c r="U42" i="7"/>
  <c r="U63" i="7" s="1"/>
  <c r="N85" i="5"/>
  <c r="E82" i="20"/>
  <c r="E56" i="20"/>
  <c r="E63" i="20" s="1"/>
  <c r="E12" i="8"/>
  <c r="O85" i="21"/>
  <c r="P42" i="10"/>
  <c r="P69" i="10"/>
  <c r="P71" i="10" s="1"/>
  <c r="P92" i="10" s="1"/>
  <c r="U32" i="7"/>
  <c r="U69" i="8"/>
  <c r="U71" i="8" s="1"/>
  <c r="U6" i="3"/>
  <c r="U12" i="3" s="1"/>
  <c r="U22" i="3"/>
  <c r="G22" i="12"/>
  <c r="N85" i="4"/>
  <c r="U46" i="9"/>
  <c r="U72" i="9"/>
  <c r="U75" i="9" s="1"/>
  <c r="N85" i="12"/>
  <c r="U70" i="1"/>
  <c r="U71" i="1" s="1"/>
  <c r="U42" i="1"/>
  <c r="U63" i="1" s="1"/>
  <c r="U72" i="6"/>
  <c r="U75" i="6" s="1"/>
  <c r="U46" i="6"/>
  <c r="N75" i="13"/>
  <c r="Q100" i="9"/>
  <c r="W12" i="16"/>
  <c r="W25" i="16" s="1"/>
  <c r="W35" i="16" s="1"/>
  <c r="C22" i="23"/>
  <c r="O22" i="16"/>
  <c r="O6" i="16"/>
  <c r="O12" i="16" s="1"/>
  <c r="X34" i="6"/>
  <c r="X25" i="6"/>
  <c r="X35" i="6" s="1"/>
  <c r="X34" i="1"/>
  <c r="X25" i="1"/>
  <c r="X35" i="1" s="1"/>
  <c r="V22" i="7"/>
  <c r="V6" i="7"/>
  <c r="V12" i="7" s="1"/>
  <c r="N85" i="1"/>
  <c r="U46" i="4"/>
  <c r="U72" i="4"/>
  <c r="U75" i="4" s="1"/>
  <c r="O46" i="13"/>
  <c r="O72" i="13"/>
  <c r="O75" i="13" s="1"/>
  <c r="N81" i="13"/>
  <c r="N77" i="13"/>
  <c r="X34" i="5"/>
  <c r="X25" i="5"/>
  <c r="X35" i="5" s="1"/>
  <c r="U46" i="21"/>
  <c r="U72" i="21"/>
  <c r="U75" i="21" s="1"/>
  <c r="G22" i="3"/>
  <c r="U42" i="4"/>
  <c r="U71" i="11"/>
  <c r="O85" i="11"/>
  <c r="N71" i="3"/>
  <c r="D83" i="14"/>
  <c r="W58" i="20"/>
  <c r="W32" i="20"/>
  <c r="Q6" i="1"/>
  <c r="P71" i="6"/>
  <c r="O85" i="9"/>
  <c r="N71" i="4"/>
  <c r="U71" i="4"/>
  <c r="S85" i="16"/>
  <c r="S92" i="16" s="1"/>
  <c r="U46" i="5"/>
  <c r="T34" i="18"/>
  <c r="T25" i="18"/>
  <c r="T35" i="18" s="1"/>
  <c r="P22" i="20"/>
  <c r="P6" i="20"/>
  <c r="P12" i="20" s="1"/>
  <c r="O6" i="8"/>
  <c r="O12" i="8" s="1"/>
  <c r="O22" i="5"/>
  <c r="O6" i="5"/>
  <c r="O12" i="5" s="1"/>
  <c r="W32" i="21"/>
  <c r="W34" i="21" s="1"/>
  <c r="W32" i="7"/>
  <c r="W34" i="7" s="1"/>
  <c r="U69" i="13"/>
  <c r="U71" i="13" s="1"/>
  <c r="U42" i="13"/>
  <c r="W12" i="13"/>
  <c r="W25" i="13" s="1"/>
  <c r="W35" i="13" s="1"/>
  <c r="N6" i="15"/>
  <c r="N12" i="15" s="1"/>
  <c r="N22" i="15"/>
  <c r="O46" i="12"/>
  <c r="O72" i="12"/>
  <c r="O75" i="12" s="1"/>
  <c r="N46" i="12"/>
  <c r="R90" i="13"/>
  <c r="R90" i="16"/>
  <c r="N85" i="15"/>
  <c r="V22" i="20"/>
  <c r="V6" i="20"/>
  <c r="V12" i="20" s="1"/>
  <c r="P6" i="18"/>
  <c r="P22" i="18"/>
  <c r="C22" i="4"/>
  <c r="O22" i="1"/>
  <c r="O6" i="1"/>
  <c r="O12" i="1" s="1"/>
  <c r="Q22" i="14"/>
  <c r="Q6" i="14"/>
  <c r="V22" i="15"/>
  <c r="V6" i="15"/>
  <c r="V12" i="15" s="1"/>
  <c r="P22" i="15"/>
  <c r="P6" i="15"/>
  <c r="P12" i="15" s="1"/>
  <c r="G22" i="14"/>
  <c r="R32" i="14"/>
  <c r="N76" i="10"/>
  <c r="O85" i="1"/>
  <c r="W58" i="8"/>
  <c r="W12" i="4"/>
  <c r="E12" i="1"/>
  <c r="E77" i="23"/>
  <c r="C12" i="10"/>
  <c r="O22" i="10"/>
  <c r="O6" i="10"/>
  <c r="O12" i="10" s="1"/>
  <c r="O22" i="12"/>
  <c r="O6" i="12"/>
  <c r="O12" i="12" s="1"/>
  <c r="S6" i="15"/>
  <c r="S12" i="15" s="1"/>
  <c r="Q22" i="15"/>
  <c r="Q6" i="15"/>
  <c r="O22" i="21"/>
  <c r="O6" i="21"/>
  <c r="O12" i="21" s="1"/>
  <c r="O22" i="11"/>
  <c r="O6" i="11"/>
  <c r="O12" i="11" s="1"/>
  <c r="Q22" i="8"/>
  <c r="Q6" i="8"/>
  <c r="Q12" i="8" s="1"/>
  <c r="O22" i="8"/>
  <c r="O22" i="6"/>
  <c r="O6" i="6"/>
  <c r="Q22" i="5"/>
  <c r="Q6" i="5"/>
  <c r="Q12" i="5" s="1"/>
  <c r="N22" i="13"/>
  <c r="N6" i="13"/>
  <c r="N12" i="13" s="1"/>
  <c r="V22" i="21"/>
  <c r="V6" i="21"/>
  <c r="V12" i="21" s="1"/>
  <c r="N22" i="21"/>
  <c r="N6" i="21"/>
  <c r="N12" i="21" s="1"/>
  <c r="N76" i="11"/>
  <c r="O56" i="14"/>
  <c r="O63" i="14" s="1"/>
  <c r="R56" i="16"/>
  <c r="O12" i="6"/>
  <c r="R32" i="15"/>
  <c r="R34" i="15" s="1"/>
  <c r="N46" i="4"/>
  <c r="R56" i="14"/>
  <c r="N42" i="16"/>
  <c r="O22" i="4"/>
  <c r="N56" i="7"/>
  <c r="N42" i="7"/>
  <c r="N56" i="5"/>
  <c r="Y25" i="6"/>
  <c r="Y35" i="6" s="1"/>
  <c r="Z25" i="10"/>
  <c r="Z35" i="10" s="1"/>
  <c r="Y25" i="20"/>
  <c r="Y35" i="20" s="1"/>
  <c r="O32" i="15"/>
  <c r="P42" i="6"/>
  <c r="O56" i="5"/>
  <c r="O56" i="13"/>
  <c r="N46" i="15"/>
  <c r="N46" i="16"/>
  <c r="Z25" i="12"/>
  <c r="Z35" i="12" s="1"/>
  <c r="Y25" i="13"/>
  <c r="Y35" i="13" s="1"/>
  <c r="Z25" i="7"/>
  <c r="Z35" i="7" s="1"/>
  <c r="Y25" i="9"/>
  <c r="Y35" i="9" s="1"/>
  <c r="X25" i="10"/>
  <c r="X35" i="10" s="1"/>
  <c r="Y25" i="11"/>
  <c r="Y35" i="11" s="1"/>
  <c r="Z25" i="20"/>
  <c r="Z35" i="20" s="1"/>
  <c r="Y25" i="21"/>
  <c r="Y35" i="21" s="1"/>
  <c r="O56" i="3"/>
  <c r="N46" i="13"/>
  <c r="Z25" i="14"/>
  <c r="Z35" i="14" s="1"/>
  <c r="Z25" i="15"/>
  <c r="Z35" i="15" s="1"/>
  <c r="C22" i="7"/>
  <c r="Y25" i="10"/>
  <c r="Y35" i="10" s="1"/>
  <c r="Y25" i="18"/>
  <c r="Y35" i="18" s="1"/>
  <c r="N56" i="23"/>
  <c r="N79" i="21"/>
  <c r="N85" i="21" s="1"/>
  <c r="N56" i="20"/>
  <c r="N32" i="11"/>
  <c r="N70" i="18"/>
  <c r="N32" i="9"/>
  <c r="N91" i="11"/>
  <c r="N78" i="10"/>
  <c r="N83" i="10"/>
  <c r="N83" i="9"/>
  <c r="N46" i="9"/>
  <c r="N42" i="9"/>
  <c r="P34" i="21"/>
  <c r="P34" i="10"/>
  <c r="P34" i="9"/>
  <c r="P34" i="11"/>
  <c r="U22" i="20"/>
  <c r="Q34" i="10"/>
  <c r="Q34" i="20"/>
  <c r="Q34" i="18"/>
  <c r="E12" i="5"/>
  <c r="W58" i="13"/>
  <c r="D32" i="14"/>
  <c r="O22" i="13"/>
  <c r="O6" i="13"/>
  <c r="O12" i="13" s="1"/>
  <c r="C22" i="14"/>
  <c r="R22" i="15"/>
  <c r="R6" i="15"/>
  <c r="R12" i="15" s="1"/>
  <c r="C22" i="15"/>
  <c r="N22" i="16"/>
  <c r="N6" i="16"/>
  <c r="N42" i="13"/>
  <c r="R56" i="15"/>
  <c r="Y34" i="14"/>
  <c r="Y34" i="15"/>
  <c r="W34" i="13"/>
  <c r="W12" i="8"/>
  <c r="W25" i="8" s="1"/>
  <c r="W35" i="8" s="1"/>
  <c r="W12" i="14"/>
  <c r="U22" i="16"/>
  <c r="C12" i="7"/>
  <c r="E82" i="21"/>
  <c r="W34" i="6"/>
  <c r="E12" i="3"/>
  <c r="D32" i="12"/>
  <c r="D22" i="16"/>
  <c r="G22" i="15"/>
  <c r="E82" i="23"/>
  <c r="E56" i="23"/>
  <c r="E63" i="23" s="1"/>
  <c r="N22" i="23"/>
  <c r="N6" i="23"/>
  <c r="O22" i="3"/>
  <c r="O6" i="3"/>
  <c r="O12" i="3" s="1"/>
  <c r="E12" i="9"/>
  <c r="E12" i="6"/>
  <c r="D12" i="16"/>
  <c r="D12" i="15"/>
  <c r="M32" i="15"/>
  <c r="M32" i="16"/>
  <c r="C22" i="21"/>
  <c r="N22" i="11"/>
  <c r="N6" i="11"/>
  <c r="N32" i="6"/>
  <c r="C22" i="10"/>
  <c r="N22" i="9"/>
  <c r="S22" i="15"/>
  <c r="N32" i="8"/>
  <c r="P32" i="7"/>
  <c r="N22" i="20"/>
  <c r="C22" i="8"/>
  <c r="O22" i="14"/>
  <c r="N32" i="15"/>
  <c r="C22" i="6"/>
  <c r="N22" i="5"/>
  <c r="C22" i="3"/>
  <c r="C22" i="1"/>
  <c r="N22" i="12"/>
  <c r="N32" i="1"/>
  <c r="N32" i="14"/>
  <c r="O32" i="16"/>
  <c r="N56" i="8"/>
  <c r="N56" i="6"/>
  <c r="N56" i="4"/>
  <c r="R56" i="13"/>
  <c r="R63" i="13" s="1"/>
  <c r="N32" i="7"/>
  <c r="N32" i="3"/>
  <c r="N32" i="13"/>
  <c r="O32" i="14"/>
  <c r="R32" i="16"/>
  <c r="O56" i="8"/>
  <c r="O56" i="6"/>
  <c r="O56" i="4"/>
  <c r="N32" i="4"/>
  <c r="N46" i="7"/>
  <c r="O46" i="6"/>
  <c r="N46" i="5"/>
  <c r="N46" i="3"/>
  <c r="N42" i="15"/>
  <c r="N42" i="3"/>
  <c r="Y34" i="7"/>
  <c r="Y25" i="7"/>
  <c r="Y35" i="7" s="1"/>
  <c r="Y25" i="8"/>
  <c r="Y35" i="8" s="1"/>
  <c r="N56" i="12"/>
  <c r="N56" i="13"/>
  <c r="N56" i="15"/>
  <c r="N56" i="16"/>
  <c r="N42" i="14"/>
  <c r="N56" i="1"/>
  <c r="N56" i="14"/>
  <c r="S56" i="16"/>
  <c r="P42" i="13"/>
  <c r="P63" i="13" s="1"/>
  <c r="Y25" i="14"/>
  <c r="Y35" i="14" s="1"/>
  <c r="V92" i="1" l="1"/>
  <c r="V93" i="1" s="1"/>
  <c r="V92" i="16"/>
  <c r="V93" i="16" s="1"/>
  <c r="V92" i="7"/>
  <c r="V93" i="7" s="1"/>
  <c r="AB92" i="7"/>
  <c r="AB93" i="7" s="1"/>
  <c r="AA92" i="12"/>
  <c r="AA93" i="12" s="1"/>
  <c r="F92" i="10"/>
  <c r="F93" i="10" s="1"/>
  <c r="P92" i="21"/>
  <c r="E92" i="8"/>
  <c r="E93" i="8" s="1"/>
  <c r="F92" i="20"/>
  <c r="F93" i="20" s="1"/>
  <c r="AA92" i="10"/>
  <c r="AA93" i="10" s="1"/>
  <c r="AA92" i="8"/>
  <c r="AA93" i="8" s="1"/>
  <c r="X92" i="14"/>
  <c r="X93" i="14" s="1"/>
  <c r="C92" i="21"/>
  <c r="L92" i="21"/>
  <c r="L93" i="21" s="1"/>
  <c r="L92" i="14"/>
  <c r="L93" i="14" s="1"/>
  <c r="C92" i="5"/>
  <c r="AB92" i="9"/>
  <c r="AB93" i="9" s="1"/>
  <c r="Y92" i="11"/>
  <c r="Y93" i="11" s="1"/>
  <c r="AA92" i="21"/>
  <c r="AA93" i="21" s="1"/>
  <c r="F92" i="23"/>
  <c r="F93" i="23" s="1"/>
  <c r="F92" i="18"/>
  <c r="F93" i="18" s="1"/>
  <c r="F92" i="11"/>
  <c r="F93" i="11" s="1"/>
  <c r="F92" i="7"/>
  <c r="F93" i="7" s="1"/>
  <c r="C92" i="15"/>
  <c r="X92" i="6"/>
  <c r="X93" i="6" s="1"/>
  <c r="X93" i="5"/>
  <c r="V92" i="11"/>
  <c r="V93" i="11" s="1"/>
  <c r="P92" i="7"/>
  <c r="F92" i="1"/>
  <c r="F93" i="1" s="1"/>
  <c r="F92" i="13"/>
  <c r="F93" i="13" s="1"/>
  <c r="AA92" i="7"/>
  <c r="AA93" i="7" s="1"/>
  <c r="L92" i="16"/>
  <c r="L93" i="16" s="1"/>
  <c r="L92" i="6"/>
  <c r="L93" i="6" s="1"/>
  <c r="AB92" i="5"/>
  <c r="AB93" i="5" s="1"/>
  <c r="X92" i="20"/>
  <c r="X93" i="20" s="1"/>
  <c r="C92" i="20"/>
  <c r="X92" i="15"/>
  <c r="X93" i="15" s="1"/>
  <c r="V92" i="12"/>
  <c r="V93" i="12" s="1"/>
  <c r="C92" i="9"/>
  <c r="Q92" i="5"/>
  <c r="Q93" i="5" s="1"/>
  <c r="AB92" i="6"/>
  <c r="AB93" i="6" s="1"/>
  <c r="U92" i="5"/>
  <c r="Z92" i="11"/>
  <c r="Z93" i="11" s="1"/>
  <c r="Z92" i="7"/>
  <c r="Z93" i="7" s="1"/>
  <c r="Z92" i="10"/>
  <c r="Z93" i="10" s="1"/>
  <c r="Y92" i="10"/>
  <c r="Y93" i="10" s="1"/>
  <c r="X92" i="18"/>
  <c r="X93" i="18" s="1"/>
  <c r="Y92" i="18"/>
  <c r="Y93" i="18" s="1"/>
  <c r="X92" i="8"/>
  <c r="X93" i="8" s="1"/>
  <c r="U63" i="13"/>
  <c r="L92" i="15"/>
  <c r="L93" i="15" s="1"/>
  <c r="AA92" i="15"/>
  <c r="AA93" i="15" s="1"/>
  <c r="V92" i="3"/>
  <c r="V93" i="3" s="1"/>
  <c r="R63" i="15"/>
  <c r="E92" i="12"/>
  <c r="E93" i="12" s="1"/>
  <c r="E92" i="10"/>
  <c r="E93" i="10" s="1"/>
  <c r="E92" i="3"/>
  <c r="E93" i="3" s="1"/>
  <c r="C92" i="23"/>
  <c r="F92" i="3"/>
  <c r="F93" i="3" s="1"/>
  <c r="AB92" i="12"/>
  <c r="AB93" i="12" s="1"/>
  <c r="E92" i="18"/>
  <c r="E93" i="18" s="1"/>
  <c r="E92" i="4"/>
  <c r="E93" i="4" s="1"/>
  <c r="Z92" i="3"/>
  <c r="Z93" i="3" s="1"/>
  <c r="Y92" i="1"/>
  <c r="Y93" i="1" s="1"/>
  <c r="AB92" i="20"/>
  <c r="AB93" i="20" s="1"/>
  <c r="X92" i="7"/>
  <c r="X93" i="7" s="1"/>
  <c r="L92" i="20"/>
  <c r="L93" i="20" s="1"/>
  <c r="V92" i="5"/>
  <c r="V93" i="5" s="1"/>
  <c r="C92" i="10"/>
  <c r="X92" i="23"/>
  <c r="X93" i="23" s="1"/>
  <c r="C92" i="12"/>
  <c r="Q92" i="9"/>
  <c r="Q93" i="9" s="1"/>
  <c r="Z92" i="1"/>
  <c r="Z93" i="1" s="1"/>
  <c r="AA92" i="20"/>
  <c r="AA93" i="20" s="1"/>
  <c r="C92" i="8"/>
  <c r="V92" i="14"/>
  <c r="V93" i="14" s="1"/>
  <c r="N75" i="1"/>
  <c r="R63" i="14"/>
  <c r="U63" i="3"/>
  <c r="U100" i="3" s="1"/>
  <c r="N63" i="3"/>
  <c r="N100" i="3" s="1"/>
  <c r="U63" i="4"/>
  <c r="U100" i="4" s="1"/>
  <c r="U63" i="12"/>
  <c r="N63" i="11"/>
  <c r="N100" i="11" s="1"/>
  <c r="N63" i="15"/>
  <c r="N100" i="15" s="1"/>
  <c r="N63" i="13"/>
  <c r="N100" i="13" s="1"/>
  <c r="O63" i="13"/>
  <c r="U63" i="9"/>
  <c r="U100" i="9" s="1"/>
  <c r="W87" i="13"/>
  <c r="W57" i="13"/>
  <c r="P63" i="9"/>
  <c r="P100" i="9" s="1"/>
  <c r="N63" i="5"/>
  <c r="N63" i="1"/>
  <c r="P63" i="23"/>
  <c r="P100" i="23" s="1"/>
  <c r="W57" i="3"/>
  <c r="W87" i="3"/>
  <c r="E63" i="21"/>
  <c r="N63" i="4"/>
  <c r="N100" i="4" s="1"/>
  <c r="W87" i="6"/>
  <c r="W57" i="6"/>
  <c r="W87" i="14"/>
  <c r="W57" i="14"/>
  <c r="N63" i="21"/>
  <c r="N100" i="21" s="1"/>
  <c r="Q63" i="11"/>
  <c r="Q100" i="11" s="1"/>
  <c r="Q86" i="11"/>
  <c r="Q92" i="11" s="1"/>
  <c r="N86" i="23"/>
  <c r="N86" i="8"/>
  <c r="N92" i="8" s="1"/>
  <c r="M86" i="16"/>
  <c r="M86" i="14"/>
  <c r="M86" i="3"/>
  <c r="N86" i="4"/>
  <c r="N92" i="4" s="1"/>
  <c r="Q86" i="8"/>
  <c r="Q92" i="8" s="1"/>
  <c r="Q63" i="8"/>
  <c r="Q100" i="8" s="1"/>
  <c r="M86" i="13"/>
  <c r="M86" i="1"/>
  <c r="N63" i="9"/>
  <c r="N100" i="9" s="1"/>
  <c r="P63" i="6"/>
  <c r="P100" i="6" s="1"/>
  <c r="N63" i="7"/>
  <c r="N100" i="7" s="1"/>
  <c r="U63" i="21"/>
  <c r="U100" i="21" s="1"/>
  <c r="N63" i="10"/>
  <c r="N100" i="10" s="1"/>
  <c r="N63" i="6"/>
  <c r="W87" i="15"/>
  <c r="W57" i="15"/>
  <c r="U63" i="6"/>
  <c r="P63" i="20"/>
  <c r="P100" i="20" s="1"/>
  <c r="N63" i="18"/>
  <c r="N100" i="18" s="1"/>
  <c r="P63" i="5"/>
  <c r="P100" i="5" s="1"/>
  <c r="W87" i="11"/>
  <c r="W57" i="11"/>
  <c r="R63" i="16"/>
  <c r="N63" i="12"/>
  <c r="N100" i="12" s="1"/>
  <c r="P63" i="8"/>
  <c r="P100" i="8" s="1"/>
  <c r="W57" i="10"/>
  <c r="W87" i="10"/>
  <c r="W87" i="16"/>
  <c r="W57" i="16"/>
  <c r="N63" i="8"/>
  <c r="N100" i="8" s="1"/>
  <c r="N86" i="16"/>
  <c r="N86" i="7"/>
  <c r="N92" i="7" s="1"/>
  <c r="M86" i="12"/>
  <c r="M86" i="6"/>
  <c r="D86" i="16"/>
  <c r="W63" i="1"/>
  <c r="W100" i="1" s="1"/>
  <c r="W86" i="1"/>
  <c r="W92" i="1" s="1"/>
  <c r="W86" i="5"/>
  <c r="W92" i="5" s="1"/>
  <c r="W63" i="5"/>
  <c r="W100" i="5" s="1"/>
  <c r="N86" i="20"/>
  <c r="N86" i="3"/>
  <c r="N92" i="3" s="1"/>
  <c r="N86" i="6"/>
  <c r="N92" i="6" s="1"/>
  <c r="W86" i="12"/>
  <c r="W92" i="12" s="1"/>
  <c r="W63" i="12"/>
  <c r="W100" i="12" s="1"/>
  <c r="Q86" i="23"/>
  <c r="Q92" i="23" s="1"/>
  <c r="Q63" i="23"/>
  <c r="Q100" i="23" s="1"/>
  <c r="D86" i="14"/>
  <c r="D86" i="12"/>
  <c r="M86" i="5"/>
  <c r="N63" i="16"/>
  <c r="W87" i="23"/>
  <c r="W57" i="23"/>
  <c r="N63" i="20"/>
  <c r="S63" i="15"/>
  <c r="S100" i="15" s="1"/>
  <c r="N63" i="23"/>
  <c r="U63" i="20"/>
  <c r="U100" i="20" s="1"/>
  <c r="W57" i="9"/>
  <c r="U63" i="5"/>
  <c r="U100" i="5" s="1"/>
  <c r="N86" i="12"/>
  <c r="Q86" i="4"/>
  <c r="Q92" i="4" s="1"/>
  <c r="Q63" i="4"/>
  <c r="Q100" i="4" s="1"/>
  <c r="D86" i="13"/>
  <c r="N86" i="11"/>
  <c r="N86" i="5"/>
  <c r="N92" i="5" s="1"/>
  <c r="Q86" i="7"/>
  <c r="Q92" i="7" s="1"/>
  <c r="Q63" i="7"/>
  <c r="Q100" i="7" s="1"/>
  <c r="N86" i="18"/>
  <c r="N86" i="13"/>
  <c r="Q86" i="6"/>
  <c r="Q92" i="6" s="1"/>
  <c r="Q63" i="6"/>
  <c r="Q100" i="6" s="1"/>
  <c r="M86" i="15"/>
  <c r="Q63" i="21"/>
  <c r="Q100" i="21" s="1"/>
  <c r="Q86" i="21"/>
  <c r="Q92" i="21" s="1"/>
  <c r="W87" i="20"/>
  <c r="W57" i="20"/>
  <c r="S63" i="16"/>
  <c r="N63" i="14"/>
  <c r="N100" i="14" s="1"/>
  <c r="W87" i="8"/>
  <c r="W57" i="8"/>
  <c r="P63" i="10"/>
  <c r="P100" i="10" s="1"/>
  <c r="U63" i="23"/>
  <c r="W57" i="4"/>
  <c r="W87" i="4"/>
  <c r="W87" i="18"/>
  <c r="W57" i="18"/>
  <c r="P63" i="18"/>
  <c r="P100" i="18" s="1"/>
  <c r="N86" i="14"/>
  <c r="N92" i="14" s="1"/>
  <c r="Q86" i="10"/>
  <c r="Q92" i="10" s="1"/>
  <c r="Q63" i="10"/>
  <c r="Q100" i="10" s="1"/>
  <c r="N86" i="1"/>
  <c r="D86" i="15"/>
  <c r="N86" i="10"/>
  <c r="N86" i="15"/>
  <c r="M86" i="4"/>
  <c r="W63" i="7"/>
  <c r="W86" i="7"/>
  <c r="W92" i="7" s="1"/>
  <c r="Q63" i="18"/>
  <c r="Q100" i="18" s="1"/>
  <c r="Q86" i="18"/>
  <c r="Q92" i="18" s="1"/>
  <c r="W86" i="21"/>
  <c r="W92" i="21" s="1"/>
  <c r="W63" i="21"/>
  <c r="W100" i="21" s="1"/>
  <c r="N86" i="21"/>
  <c r="Q86" i="20"/>
  <c r="Q92" i="20" s="1"/>
  <c r="Q63" i="20"/>
  <c r="Q100" i="20" s="1"/>
  <c r="AA92" i="23"/>
  <c r="AA93" i="23" s="1"/>
  <c r="AA92" i="11"/>
  <c r="AA93" i="11" s="1"/>
  <c r="AB92" i="4"/>
  <c r="AB93" i="4" s="1"/>
  <c r="AA92" i="4"/>
  <c r="AA93" i="4" s="1"/>
  <c r="Y92" i="20"/>
  <c r="Y93" i="20" s="1"/>
  <c r="Y92" i="3"/>
  <c r="Y93" i="3" s="1"/>
  <c r="C92" i="6"/>
  <c r="AA92" i="6"/>
  <c r="AA93" i="6" s="1"/>
  <c r="X92" i="9"/>
  <c r="X93" i="9" s="1"/>
  <c r="X92" i="10"/>
  <c r="X93" i="10" s="1"/>
  <c r="E92" i="1"/>
  <c r="E93" i="1" s="1"/>
  <c r="Z92" i="14"/>
  <c r="Z93" i="14" s="1"/>
  <c r="U92" i="23"/>
  <c r="P92" i="8"/>
  <c r="E92" i="15"/>
  <c r="E93" i="15" s="1"/>
  <c r="W92" i="9"/>
  <c r="Z92" i="23"/>
  <c r="Z93" i="23" s="1"/>
  <c r="Z92" i="9"/>
  <c r="Z93" i="9" s="1"/>
  <c r="Z92" i="21"/>
  <c r="Z93" i="21" s="1"/>
  <c r="Z92" i="18"/>
  <c r="Z93" i="18" s="1"/>
  <c r="E92" i="9"/>
  <c r="E93" i="9" s="1"/>
  <c r="Y92" i="12"/>
  <c r="Y93" i="12" s="1"/>
  <c r="AA92" i="18"/>
  <c r="AA93" i="18" s="1"/>
  <c r="V92" i="9"/>
  <c r="V93" i="9" s="1"/>
  <c r="P92" i="6"/>
  <c r="P93" i="6" s="1"/>
  <c r="Z92" i="5"/>
  <c r="Z93" i="5" s="1"/>
  <c r="Y92" i="15"/>
  <c r="Y93" i="15" s="1"/>
  <c r="Y92" i="13"/>
  <c r="Y93" i="13" s="1"/>
  <c r="L92" i="9"/>
  <c r="L93" i="9" s="1"/>
  <c r="Z92" i="16"/>
  <c r="Z93" i="16" s="1"/>
  <c r="T92" i="18"/>
  <c r="T93" i="18" s="1"/>
  <c r="C92" i="16"/>
  <c r="Z92" i="13"/>
  <c r="Z93" i="13" s="1"/>
  <c r="Y92" i="6"/>
  <c r="Y93" i="6" s="1"/>
  <c r="Y92" i="9"/>
  <c r="Y93" i="9" s="1"/>
  <c r="Z92" i="8"/>
  <c r="Z93" i="8" s="1"/>
  <c r="Y92" i="7"/>
  <c r="Y93" i="7" s="1"/>
  <c r="Y92" i="16"/>
  <c r="Y93" i="16" s="1"/>
  <c r="Z92" i="15"/>
  <c r="Z93" i="15" s="1"/>
  <c r="Z92" i="6"/>
  <c r="Z93" i="6" s="1"/>
  <c r="Y92" i="5"/>
  <c r="Y93" i="5" s="1"/>
  <c r="Z92" i="20"/>
  <c r="Z93" i="20" s="1"/>
  <c r="W25" i="18"/>
  <c r="W35" i="18" s="1"/>
  <c r="Y92" i="4"/>
  <c r="Y93" i="4" s="1"/>
  <c r="Y92" i="14"/>
  <c r="Y93" i="14" s="1"/>
  <c r="T92" i="12"/>
  <c r="T93" i="12" s="1"/>
  <c r="N75" i="15"/>
  <c r="R92" i="14"/>
  <c r="R93" i="14" s="1"/>
  <c r="U25" i="15"/>
  <c r="U35" i="15" s="1"/>
  <c r="D83" i="15"/>
  <c r="U100" i="10"/>
  <c r="E85" i="21"/>
  <c r="E92" i="21" s="1"/>
  <c r="N85" i="11"/>
  <c r="U25" i="10"/>
  <c r="U35" i="10" s="1"/>
  <c r="E85" i="20"/>
  <c r="E92" i="20" s="1"/>
  <c r="N25" i="20"/>
  <c r="N35" i="20" s="1"/>
  <c r="U92" i="1"/>
  <c r="U93" i="1" s="1"/>
  <c r="S25" i="16"/>
  <c r="S35" i="16" s="1"/>
  <c r="U100" i="6"/>
  <c r="R92" i="15"/>
  <c r="R93" i="15" s="1"/>
  <c r="U100" i="11"/>
  <c r="O92" i="14"/>
  <c r="O93" i="14" s="1"/>
  <c r="W25" i="10"/>
  <c r="W35" i="10" s="1"/>
  <c r="D76" i="14"/>
  <c r="E25" i="15"/>
  <c r="E35" i="15" s="1"/>
  <c r="U25" i="7"/>
  <c r="U35" i="7" s="1"/>
  <c r="U100" i="18"/>
  <c r="U25" i="9"/>
  <c r="U35" i="9" s="1"/>
  <c r="D83" i="13"/>
  <c r="O92" i="15"/>
  <c r="O93" i="15" s="1"/>
  <c r="N25" i="5"/>
  <c r="N35" i="5" s="1"/>
  <c r="N75" i="20"/>
  <c r="N92" i="20" s="1"/>
  <c r="U92" i="12"/>
  <c r="E25" i="16"/>
  <c r="E35" i="16" s="1"/>
  <c r="C25" i="12"/>
  <c r="C35" i="12" s="1"/>
  <c r="W25" i="9"/>
  <c r="W35" i="9" s="1"/>
  <c r="U25" i="11"/>
  <c r="U35" i="11" s="1"/>
  <c r="U92" i="10"/>
  <c r="U93" i="10" s="1"/>
  <c r="W25" i="4"/>
  <c r="W35" i="4" s="1"/>
  <c r="D56" i="13"/>
  <c r="P93" i="11"/>
  <c r="P100" i="11"/>
  <c r="D34" i="16"/>
  <c r="U92" i="6"/>
  <c r="U25" i="21"/>
  <c r="U35" i="21" s="1"/>
  <c r="N75" i="21"/>
  <c r="W25" i="11"/>
  <c r="W35" i="11" s="1"/>
  <c r="W25" i="5"/>
  <c r="W35" i="5" s="1"/>
  <c r="W25" i="1"/>
  <c r="W35" i="1" s="1"/>
  <c r="W25" i="7"/>
  <c r="W35" i="7" s="1"/>
  <c r="W100" i="7"/>
  <c r="W25" i="12"/>
  <c r="W35" i="12" s="1"/>
  <c r="U25" i="20"/>
  <c r="U35" i="20" s="1"/>
  <c r="D81" i="14"/>
  <c r="U100" i="12"/>
  <c r="U25" i="14"/>
  <c r="U35" i="14" s="1"/>
  <c r="Q25" i="20"/>
  <c r="Q35" i="20" s="1"/>
  <c r="U25" i="6"/>
  <c r="U35" i="6" s="1"/>
  <c r="D81" i="13"/>
  <c r="U92" i="13"/>
  <c r="O92" i="16"/>
  <c r="O93" i="16" s="1"/>
  <c r="D77" i="13"/>
  <c r="R100" i="15"/>
  <c r="O92" i="13"/>
  <c r="C25" i="23"/>
  <c r="C35" i="23" s="1"/>
  <c r="N92" i="12"/>
  <c r="D79" i="13"/>
  <c r="U92" i="7"/>
  <c r="U93" i="7" s="1"/>
  <c r="W25" i="23"/>
  <c r="W35" i="23" s="1"/>
  <c r="D25" i="13"/>
  <c r="D35" i="13" s="1"/>
  <c r="N71" i="10"/>
  <c r="N85" i="16"/>
  <c r="D84" i="16"/>
  <c r="W25" i="14"/>
  <c r="W35" i="14" s="1"/>
  <c r="N71" i="18"/>
  <c r="U100" i="1"/>
  <c r="U92" i="8"/>
  <c r="U93" i="8" s="1"/>
  <c r="N25" i="10"/>
  <c r="N35" i="10" s="1"/>
  <c r="N71" i="11"/>
  <c r="P93" i="21"/>
  <c r="D56" i="16"/>
  <c r="D63" i="16" s="1"/>
  <c r="U92" i="4"/>
  <c r="U25" i="18"/>
  <c r="U35" i="18" s="1"/>
  <c r="U92" i="20"/>
  <c r="D84" i="14"/>
  <c r="N85" i="9"/>
  <c r="R92" i="16"/>
  <c r="P93" i="7"/>
  <c r="W34" i="3"/>
  <c r="C25" i="4"/>
  <c r="C35" i="4" s="1"/>
  <c r="D78" i="15"/>
  <c r="D78" i="13"/>
  <c r="N75" i="9"/>
  <c r="P25" i="21"/>
  <c r="P35" i="21" s="1"/>
  <c r="V25" i="5"/>
  <c r="V35" i="5" s="1"/>
  <c r="V25" i="9"/>
  <c r="V35" i="9" s="1"/>
  <c r="D82" i="16"/>
  <c r="Q25" i="7"/>
  <c r="Q35" i="7" s="1"/>
  <c r="Q25" i="8"/>
  <c r="Q35" i="8" s="1"/>
  <c r="U25" i="1"/>
  <c r="U35" i="1" s="1"/>
  <c r="P25" i="5"/>
  <c r="P35" i="5" s="1"/>
  <c r="Q25" i="6"/>
  <c r="Q35" i="6" s="1"/>
  <c r="Q25" i="10"/>
  <c r="Q35" i="10" s="1"/>
  <c r="Q25" i="18"/>
  <c r="Q35" i="18" s="1"/>
  <c r="C25" i="13"/>
  <c r="C35" i="13" s="1"/>
  <c r="D56" i="14"/>
  <c r="U25" i="8"/>
  <c r="U35" i="8" s="1"/>
  <c r="D79" i="16"/>
  <c r="D81" i="15"/>
  <c r="E25" i="13"/>
  <c r="E35" i="13" s="1"/>
  <c r="U25" i="5"/>
  <c r="U35" i="5" s="1"/>
  <c r="D77" i="15"/>
  <c r="D84" i="15"/>
  <c r="E85" i="23"/>
  <c r="E92" i="23" s="1"/>
  <c r="P93" i="23"/>
  <c r="D56" i="15"/>
  <c r="D63" i="15" s="1"/>
  <c r="N75" i="18"/>
  <c r="Q25" i="4"/>
  <c r="Q35" i="4" s="1"/>
  <c r="D82" i="14"/>
  <c r="P100" i="21"/>
  <c r="R92" i="13"/>
  <c r="R93" i="13" s="1"/>
  <c r="V25" i="6"/>
  <c r="V35" i="6" s="1"/>
  <c r="V25" i="20"/>
  <c r="V35" i="20" s="1"/>
  <c r="V25" i="8"/>
  <c r="V35" i="8" s="1"/>
  <c r="Q25" i="11"/>
  <c r="Q35" i="11" s="1"/>
  <c r="V25" i="11"/>
  <c r="V35" i="11" s="1"/>
  <c r="N85" i="10"/>
  <c r="V25" i="21"/>
  <c r="V35" i="21" s="1"/>
  <c r="Q25" i="5"/>
  <c r="Q35" i="5" s="1"/>
  <c r="V25" i="15"/>
  <c r="V35" i="15" s="1"/>
  <c r="W25" i="21"/>
  <c r="W35" i="21" s="1"/>
  <c r="Q25" i="9"/>
  <c r="Q35" i="9" s="1"/>
  <c r="U100" i="8"/>
  <c r="E25" i="14"/>
  <c r="E35" i="14" s="1"/>
  <c r="N75" i="23"/>
  <c r="E34" i="23"/>
  <c r="P12" i="18"/>
  <c r="P25" i="18" s="1"/>
  <c r="P35" i="18" s="1"/>
  <c r="E100" i="20"/>
  <c r="N25" i="9"/>
  <c r="N35" i="9" s="1"/>
  <c r="O34" i="15"/>
  <c r="O100" i="15"/>
  <c r="O25" i="15"/>
  <c r="O35" i="15" s="1"/>
  <c r="N34" i="21"/>
  <c r="R34" i="14"/>
  <c r="R100" i="14"/>
  <c r="W34" i="23"/>
  <c r="N34" i="20"/>
  <c r="S25" i="15"/>
  <c r="S35" i="15" s="1"/>
  <c r="N25" i="21"/>
  <c r="N35" i="21" s="1"/>
  <c r="W34" i="20"/>
  <c r="W25" i="20"/>
  <c r="W35" i="20" s="1"/>
  <c r="R25" i="15"/>
  <c r="R35" i="15" s="1"/>
  <c r="P25" i="20"/>
  <c r="P35" i="20" s="1"/>
  <c r="U92" i="11"/>
  <c r="U93" i="11" s="1"/>
  <c r="N85" i="13"/>
  <c r="V25" i="7"/>
  <c r="V35" i="7" s="1"/>
  <c r="U25" i="3"/>
  <c r="U35" i="3" s="1"/>
  <c r="U34" i="7"/>
  <c r="U100" i="7"/>
  <c r="U92" i="21"/>
  <c r="U25" i="12"/>
  <c r="U35" i="12" s="1"/>
  <c r="U92" i="9"/>
  <c r="N34" i="18"/>
  <c r="N100" i="1"/>
  <c r="R25" i="16"/>
  <c r="R35" i="16" s="1"/>
  <c r="R34" i="16"/>
  <c r="C25" i="6"/>
  <c r="C35" i="6" s="1"/>
  <c r="O25" i="14"/>
  <c r="O35" i="14" s="1"/>
  <c r="P34" i="7"/>
  <c r="P25" i="7"/>
  <c r="P35" i="7" s="1"/>
  <c r="P100" i="7"/>
  <c r="N34" i="6"/>
  <c r="N25" i="6"/>
  <c r="N35" i="6" s="1"/>
  <c r="N12" i="11"/>
  <c r="C25" i="21"/>
  <c r="C35" i="21" s="1"/>
  <c r="C25" i="3"/>
  <c r="C35" i="3" s="1"/>
  <c r="O34" i="14"/>
  <c r="O100" i="14"/>
  <c r="N34" i="15"/>
  <c r="N25" i="15"/>
  <c r="N35" i="15" s="1"/>
  <c r="N34" i="8"/>
  <c r="N25" i="8"/>
  <c r="N35" i="8" s="1"/>
  <c r="C25" i="10"/>
  <c r="C35" i="10" s="1"/>
  <c r="M34" i="15"/>
  <c r="D25" i="15"/>
  <c r="D35" i="15" s="1"/>
  <c r="D34" i="12"/>
  <c r="D25" i="12"/>
  <c r="D35" i="12" s="1"/>
  <c r="C25" i="7"/>
  <c r="C35" i="7" s="1"/>
  <c r="N25" i="14"/>
  <c r="N35" i="14" s="1"/>
  <c r="O34" i="16"/>
  <c r="O25" i="16"/>
  <c r="O35" i="16" s="1"/>
  <c r="N34" i="1"/>
  <c r="C25" i="1"/>
  <c r="C35" i="1" s="1"/>
  <c r="U25" i="16"/>
  <c r="U35" i="16" s="1"/>
  <c r="N12" i="16"/>
  <c r="C25" i="15"/>
  <c r="C35" i="15" s="1"/>
  <c r="C25" i="14"/>
  <c r="C35" i="14" s="1"/>
  <c r="N34" i="11"/>
  <c r="P100" i="13"/>
  <c r="P93" i="13"/>
  <c r="N34" i="4"/>
  <c r="N25" i="4"/>
  <c r="N35" i="4" s="1"/>
  <c r="N34" i="13"/>
  <c r="N25" i="13"/>
  <c r="N35" i="13" s="1"/>
  <c r="N34" i="3"/>
  <c r="N34" i="7"/>
  <c r="N25" i="7"/>
  <c r="N35" i="7" s="1"/>
  <c r="N34" i="14"/>
  <c r="M34" i="16"/>
  <c r="D25" i="16"/>
  <c r="D35" i="16" s="1"/>
  <c r="N12" i="23"/>
  <c r="C25" i="8"/>
  <c r="C35" i="8" s="1"/>
  <c r="N25" i="18"/>
  <c r="N35" i="18" s="1"/>
  <c r="D34" i="14"/>
  <c r="D25" i="14"/>
  <c r="D35" i="14" s="1"/>
  <c r="N34" i="9"/>
  <c r="S93" i="16" l="1"/>
  <c r="N92" i="1"/>
  <c r="N93" i="1" s="1"/>
  <c r="S93" i="15"/>
  <c r="P93" i="8"/>
  <c r="P93" i="18"/>
  <c r="P93" i="9"/>
  <c r="P93" i="20"/>
  <c r="P93" i="10"/>
  <c r="N92" i="15"/>
  <c r="N93" i="15" s="1"/>
  <c r="N92" i="21"/>
  <c r="N93" i="21" s="1"/>
  <c r="Q93" i="6"/>
  <c r="Q93" i="20"/>
  <c r="W93" i="21"/>
  <c r="N92" i="16"/>
  <c r="N93" i="16" s="1"/>
  <c r="Q93" i="8"/>
  <c r="Q93" i="11"/>
  <c r="W93" i="5"/>
  <c r="P93" i="5"/>
  <c r="W93" i="7"/>
  <c r="Q93" i="21"/>
  <c r="Q93" i="18"/>
  <c r="Q93" i="23"/>
  <c r="W63" i="10"/>
  <c r="W100" i="10" s="1"/>
  <c r="W86" i="10"/>
  <c r="W92" i="10" s="1"/>
  <c r="W86" i="8"/>
  <c r="W92" i="8" s="1"/>
  <c r="W63" i="8"/>
  <c r="W100" i="8" s="1"/>
  <c r="Q93" i="7"/>
  <c r="Q93" i="4"/>
  <c r="W63" i="9"/>
  <c r="W100" i="9" s="1"/>
  <c r="W93" i="12"/>
  <c r="W63" i="13"/>
  <c r="W86" i="13"/>
  <c r="W92" i="13" s="1"/>
  <c r="N92" i="13"/>
  <c r="N93" i="13" s="1"/>
  <c r="N92" i="23"/>
  <c r="N93" i="23" s="1"/>
  <c r="Q93" i="10"/>
  <c r="W86" i="16"/>
  <c r="W92" i="16" s="1"/>
  <c r="W63" i="16"/>
  <c r="W86" i="11"/>
  <c r="W92" i="11" s="1"/>
  <c r="W63" i="11"/>
  <c r="W100" i="11" s="1"/>
  <c r="W63" i="15"/>
  <c r="W100" i="15" s="1"/>
  <c r="W86" i="15"/>
  <c r="W92" i="15" s="1"/>
  <c r="W86" i="3"/>
  <c r="W92" i="3" s="1"/>
  <c r="W63" i="3"/>
  <c r="W100" i="3" s="1"/>
  <c r="D63" i="14"/>
  <c r="D63" i="13"/>
  <c r="W86" i="18"/>
  <c r="W92" i="18" s="1"/>
  <c r="W63" i="18"/>
  <c r="W100" i="18" s="1"/>
  <c r="W86" i="4"/>
  <c r="W92" i="4" s="1"/>
  <c r="W63" i="4"/>
  <c r="W100" i="4" s="1"/>
  <c r="W63" i="20"/>
  <c r="W100" i="20" s="1"/>
  <c r="W86" i="20"/>
  <c r="W92" i="20" s="1"/>
  <c r="W63" i="23"/>
  <c r="W100" i="23" s="1"/>
  <c r="W86" i="23"/>
  <c r="W92" i="23" s="1"/>
  <c r="W93" i="1"/>
  <c r="W63" i="14"/>
  <c r="W100" i="14" s="1"/>
  <c r="W86" i="14"/>
  <c r="W92" i="14" s="1"/>
  <c r="W86" i="6"/>
  <c r="W92" i="6" s="1"/>
  <c r="W63" i="6"/>
  <c r="W100" i="6" s="1"/>
  <c r="U93" i="23"/>
  <c r="U93" i="5"/>
  <c r="U93" i="20"/>
  <c r="N92" i="11"/>
  <c r="N93" i="11" s="1"/>
  <c r="E93" i="21"/>
  <c r="U93" i="9"/>
  <c r="D85" i="16"/>
  <c r="D92" i="16" s="1"/>
  <c r="D93" i="16" s="1"/>
  <c r="U100" i="23"/>
  <c r="U93" i="3"/>
  <c r="U93" i="6"/>
  <c r="N93" i="20"/>
  <c r="D85" i="13"/>
  <c r="D92" i="13" s="1"/>
  <c r="O93" i="13"/>
  <c r="U93" i="13"/>
  <c r="N93" i="6"/>
  <c r="U93" i="18"/>
  <c r="N93" i="4"/>
  <c r="N100" i="6"/>
  <c r="N92" i="10"/>
  <c r="N93" i="10" s="1"/>
  <c r="E93" i="20"/>
  <c r="U93" i="12"/>
  <c r="R93" i="16"/>
  <c r="N93" i="12"/>
  <c r="E100" i="21"/>
  <c r="N92" i="9"/>
  <c r="N93" i="9" s="1"/>
  <c r="N92" i="18"/>
  <c r="N93" i="18" s="1"/>
  <c r="D85" i="15"/>
  <c r="D92" i="15" s="1"/>
  <c r="D93" i="15" s="1"/>
  <c r="D85" i="14"/>
  <c r="D92" i="14" s="1"/>
  <c r="U93" i="4"/>
  <c r="U93" i="21"/>
  <c r="E93" i="23"/>
  <c r="D100" i="15"/>
  <c r="N100" i="23"/>
  <c r="N93" i="3"/>
  <c r="N100" i="20"/>
  <c r="N25" i="23"/>
  <c r="N35" i="23" s="1"/>
  <c r="N93" i="14"/>
  <c r="N25" i="16"/>
  <c r="N35" i="16" s="1"/>
  <c r="E100" i="23"/>
  <c r="N93" i="7"/>
  <c r="N93" i="8"/>
  <c r="N25" i="11"/>
  <c r="N35" i="11" s="1"/>
  <c r="N93" i="5"/>
  <c r="N100" i="5"/>
  <c r="W93" i="8" l="1"/>
  <c r="W93" i="20"/>
  <c r="W93" i="4"/>
  <c r="W93" i="15"/>
  <c r="W93" i="11"/>
  <c r="W93" i="13"/>
  <c r="W93" i="18"/>
  <c r="W93" i="10"/>
  <c r="W93" i="6"/>
  <c r="W93" i="16"/>
  <c r="W100" i="13"/>
  <c r="W93" i="14"/>
  <c r="W93" i="9"/>
  <c r="W93" i="23"/>
  <c r="W93" i="3"/>
  <c r="D93" i="13"/>
  <c r="D100" i="13"/>
  <c r="D93" i="14"/>
  <c r="D100" i="14"/>
  <c r="U6" i="23" l="1"/>
  <c r="U12" i="23" s="1"/>
  <c r="U22" i="23"/>
  <c r="U25" i="23" l="1"/>
  <c r="U35" i="23" s="1"/>
  <c r="G22" i="23" l="1"/>
  <c r="D57" i="10" l="1"/>
  <c r="D87" i="10"/>
  <c r="D87" i="4"/>
  <c r="D57" i="4"/>
  <c r="D87" i="9"/>
  <c r="D57" i="9"/>
  <c r="D87" i="1"/>
  <c r="D57" i="1"/>
  <c r="D87" i="8"/>
  <c r="D57" i="8"/>
  <c r="D87" i="5"/>
  <c r="D57" i="5"/>
  <c r="D87" i="3"/>
  <c r="D57" i="3"/>
  <c r="D87" i="24"/>
  <c r="D57" i="24"/>
  <c r="D12" i="18"/>
  <c r="E12" i="11"/>
  <c r="D22" i="7"/>
  <c r="E12" i="18"/>
  <c r="D32" i="4"/>
  <c r="D22" i="5"/>
  <c r="D12" i="9"/>
  <c r="D12" i="23"/>
  <c r="D12" i="5"/>
  <c r="D12" i="3"/>
  <c r="D22" i="3"/>
  <c r="D22" i="1"/>
  <c r="D32" i="3"/>
  <c r="D22" i="9"/>
  <c r="D32" i="10"/>
  <c r="E12" i="23"/>
  <c r="E12" i="24"/>
  <c r="D32" i="24"/>
  <c r="D32" i="5"/>
  <c r="D32" i="9"/>
  <c r="D12" i="11"/>
  <c r="D22" i="8"/>
  <c r="E12" i="20"/>
  <c r="D22" i="4"/>
  <c r="D32" i="8"/>
  <c r="D86" i="5" l="1"/>
  <c r="D86" i="9"/>
  <c r="D57" i="20"/>
  <c r="D87" i="20"/>
  <c r="D87" i="18"/>
  <c r="D57" i="18"/>
  <c r="D86" i="1"/>
  <c r="D87" i="7"/>
  <c r="D57" i="7"/>
  <c r="D87" i="6"/>
  <c r="D57" i="6"/>
  <c r="D86" i="24"/>
  <c r="D86" i="3"/>
  <c r="D57" i="23"/>
  <c r="D87" i="23"/>
  <c r="D57" i="21"/>
  <c r="D87" i="21"/>
  <c r="D86" i="8"/>
  <c r="D86" i="4"/>
  <c r="D86" i="10"/>
  <c r="D34" i="24"/>
  <c r="D32" i="6"/>
  <c r="D12" i="8"/>
  <c r="D34" i="8"/>
  <c r="D34" i="5"/>
  <c r="D32" i="23"/>
  <c r="D34" i="9"/>
  <c r="D12" i="6"/>
  <c r="D32" i="1"/>
  <c r="D32" i="7"/>
  <c r="E12" i="21"/>
  <c r="D25" i="3"/>
  <c r="D35" i="3" s="1"/>
  <c r="D34" i="4"/>
  <c r="D12" i="21"/>
  <c r="D12" i="4"/>
  <c r="D34" i="3"/>
  <c r="D25" i="5"/>
  <c r="D35" i="5" s="1"/>
  <c r="D12" i="24"/>
  <c r="D25" i="9"/>
  <c r="D35" i="9" s="1"/>
  <c r="D12" i="20"/>
  <c r="D12" i="7"/>
  <c r="D22" i="6"/>
  <c r="D32" i="20"/>
  <c r="D34" i="10"/>
  <c r="D12" i="10"/>
  <c r="D12" i="1"/>
  <c r="D32" i="21"/>
  <c r="D87" i="11" l="1"/>
  <c r="D57" i="11"/>
  <c r="D86" i="21"/>
  <c r="D86" i="7"/>
  <c r="D86" i="6"/>
  <c r="D86" i="23"/>
  <c r="D86" i="18"/>
  <c r="D86" i="20"/>
  <c r="D25" i="4"/>
  <c r="D35" i="4" s="1"/>
  <c r="D34" i="6"/>
  <c r="D25" i="1"/>
  <c r="D35" i="1" s="1"/>
  <c r="D32" i="11"/>
  <c r="D25" i="7"/>
  <c r="D35" i="7" s="1"/>
  <c r="D34" i="7"/>
  <c r="D25" i="8"/>
  <c r="D35" i="8" s="1"/>
  <c r="D34" i="21"/>
  <c r="D34" i="20"/>
  <c r="D34" i="1"/>
  <c r="D25" i="6"/>
  <c r="D35" i="6" s="1"/>
  <c r="D34" i="23"/>
  <c r="D86" i="11" l="1"/>
  <c r="D32" i="18"/>
  <c r="D34" i="11"/>
  <c r="D34" i="18" l="1"/>
  <c r="H12" i="24" l="1"/>
  <c r="R22" i="25" l="1"/>
  <c r="R6" i="25"/>
  <c r="S6" i="25"/>
  <c r="S12" i="25" s="1"/>
  <c r="S22" i="25"/>
  <c r="R12" i="25" l="1"/>
  <c r="E22" i="25" l="1"/>
  <c r="E25" i="25" s="1"/>
  <c r="E35" i="25" l="1"/>
  <c r="K22" i="25" l="1"/>
  <c r="H12" i="25"/>
  <c r="K56" i="25" l="1"/>
  <c r="K77" i="25"/>
  <c r="K85" i="25" s="1"/>
  <c r="H32" i="25"/>
  <c r="H76" i="25" l="1"/>
  <c r="H85" i="25" s="1"/>
  <c r="H92" i="25" s="1"/>
  <c r="H56" i="25"/>
  <c r="H63" i="25" s="1"/>
  <c r="H34" i="25"/>
  <c r="H25" i="25"/>
  <c r="H35" i="25" s="1"/>
  <c r="H93" i="25" l="1"/>
  <c r="D22" i="25" l="1"/>
  <c r="D25" i="25" l="1"/>
  <c r="D35" i="25" s="1"/>
  <c r="J22" i="25" l="1"/>
  <c r="F22" i="25" l="1"/>
  <c r="J12" i="25"/>
  <c r="J25" i="25" s="1"/>
  <c r="J35" i="25" s="1"/>
  <c r="M89" i="25" l="1"/>
  <c r="M57" i="25"/>
  <c r="U32" i="13"/>
  <c r="F12" i="25"/>
  <c r="F25" i="25" s="1"/>
  <c r="F35" i="25" s="1"/>
  <c r="U34" i="13" l="1"/>
  <c r="U100" i="13"/>
  <c r="M86" i="25"/>
  <c r="U22" i="13" l="1"/>
  <c r="U6" i="13"/>
  <c r="U12" i="13" s="1"/>
  <c r="U25" i="13" l="1"/>
  <c r="U35" i="13" s="1"/>
  <c r="R6" i="1"/>
  <c r="R22" i="1"/>
  <c r="R22" i="5"/>
  <c r="R6" i="5"/>
  <c r="R22" i="11"/>
  <c r="R6" i="11"/>
  <c r="R6" i="8"/>
  <c r="R22" i="8"/>
  <c r="S22" i="11"/>
  <c r="S6" i="11"/>
  <c r="S12" i="11" s="1"/>
  <c r="R22" i="14"/>
  <c r="R6" i="14"/>
  <c r="R22" i="7"/>
  <c r="R6" i="7"/>
  <c r="R6" i="4"/>
  <c r="R22" i="4"/>
  <c r="R22" i="20"/>
  <c r="R6" i="20"/>
  <c r="R22" i="10"/>
  <c r="R6" i="10"/>
  <c r="R22" i="3"/>
  <c r="R6" i="3"/>
  <c r="S6" i="20"/>
  <c r="S12" i="20" s="1"/>
  <c r="S22" i="20"/>
  <c r="R6" i="12"/>
  <c r="R22" i="12"/>
  <c r="R22" i="6"/>
  <c r="R6" i="6"/>
  <c r="S22" i="18"/>
  <c r="S6" i="18"/>
  <c r="S12" i="18" s="1"/>
  <c r="R22" i="9"/>
  <c r="R6" i="9"/>
  <c r="R22" i="18"/>
  <c r="R6" i="18"/>
  <c r="R12" i="5" l="1"/>
  <c r="R12" i="14"/>
  <c r="R12" i="9"/>
  <c r="R12" i="18"/>
  <c r="R12" i="10"/>
  <c r="R12" i="20"/>
  <c r="R12" i="4"/>
  <c r="R12" i="8"/>
  <c r="R12" i="11"/>
  <c r="R12" i="6"/>
  <c r="R12" i="7"/>
  <c r="R25" i="14" l="1"/>
  <c r="R35" i="14" s="1"/>
  <c r="H32" i="24" l="1"/>
  <c r="P12" i="1" l="1"/>
  <c r="Q12" i="12"/>
  <c r="R12" i="1"/>
  <c r="K70" i="13"/>
  <c r="Q12" i="3"/>
  <c r="I12" i="13"/>
  <c r="Q32" i="12"/>
  <c r="Q34" i="12" s="1"/>
  <c r="P12" i="3"/>
  <c r="H22" i="13"/>
  <c r="Q12" i="13"/>
  <c r="G70" i="13"/>
  <c r="P12" i="12"/>
  <c r="Q12" i="1"/>
  <c r="R12" i="3"/>
  <c r="R12" i="12"/>
  <c r="G22" i="13"/>
  <c r="H12" i="11"/>
  <c r="H12" i="4"/>
  <c r="H12" i="12"/>
  <c r="H12" i="15"/>
  <c r="K22" i="18"/>
  <c r="K22" i="8"/>
  <c r="K22" i="4"/>
  <c r="K22" i="13"/>
  <c r="H76" i="24"/>
  <c r="H85" i="24" s="1"/>
  <c r="H92" i="24" s="1"/>
  <c r="H56" i="24"/>
  <c r="H63" i="24" s="1"/>
  <c r="H12" i="14"/>
  <c r="H12" i="21"/>
  <c r="H12" i="8"/>
  <c r="H12" i="5"/>
  <c r="H12" i="1"/>
  <c r="K22" i="11"/>
  <c r="K22" i="7"/>
  <c r="K22" i="3"/>
  <c r="H25" i="24"/>
  <c r="H35" i="24" s="1"/>
  <c r="H34" i="24"/>
  <c r="H100" i="24"/>
  <c r="H12" i="3"/>
  <c r="K32" i="15"/>
  <c r="K34" i="15" s="1"/>
  <c r="H12" i="18"/>
  <c r="H12" i="9"/>
  <c r="H12" i="6"/>
  <c r="K22" i="24"/>
  <c r="K22" i="6"/>
  <c r="K32" i="16"/>
  <c r="K34" i="16" s="1"/>
  <c r="H12" i="7"/>
  <c r="H12" i="13"/>
  <c r="K32" i="14"/>
  <c r="K34" i="14" s="1"/>
  <c r="H12" i="16"/>
  <c r="H12" i="20"/>
  <c r="H12" i="10"/>
  <c r="K22" i="9"/>
  <c r="K22" i="5"/>
  <c r="H12" i="23"/>
  <c r="K56" i="24"/>
  <c r="K77" i="24"/>
  <c r="K85" i="24" s="1"/>
  <c r="H93" i="24" l="1"/>
  <c r="K32" i="13"/>
  <c r="K34" i="13" s="1"/>
  <c r="K70" i="1"/>
  <c r="J22" i="20"/>
  <c r="J22" i="10"/>
  <c r="F22" i="16"/>
  <c r="I46" i="13"/>
  <c r="I73" i="13"/>
  <c r="I75" i="13" s="1"/>
  <c r="N12" i="12"/>
  <c r="N25" i="12" s="1"/>
  <c r="N35" i="12" s="1"/>
  <c r="M89" i="11"/>
  <c r="M57" i="11"/>
  <c r="G12" i="13"/>
  <c r="P12" i="13"/>
  <c r="P25" i="13" s="1"/>
  <c r="P35" i="13" s="1"/>
  <c r="P70" i="15"/>
  <c r="O32" i="13"/>
  <c r="K70" i="12"/>
  <c r="Q32" i="1"/>
  <c r="Q34" i="1" s="1"/>
  <c r="G70" i="15"/>
  <c r="J22" i="24"/>
  <c r="J22" i="11"/>
  <c r="N12" i="1"/>
  <c r="N25" i="1" s="1"/>
  <c r="N35" i="1" s="1"/>
  <c r="N12" i="3"/>
  <c r="N25" i="3" s="1"/>
  <c r="N35" i="3" s="1"/>
  <c r="P70" i="16"/>
  <c r="M57" i="10"/>
  <c r="M89" i="10"/>
  <c r="E25" i="6"/>
  <c r="E35" i="6" s="1"/>
  <c r="E25" i="5"/>
  <c r="E35" i="5" s="1"/>
  <c r="E25" i="4"/>
  <c r="E35" i="4" s="1"/>
  <c r="E25" i="1"/>
  <c r="E35" i="1" s="1"/>
  <c r="E25" i="11"/>
  <c r="E35" i="11" s="1"/>
  <c r="Q57" i="13"/>
  <c r="Q88" i="13"/>
  <c r="J12" i="11"/>
  <c r="J25" i="11" s="1"/>
  <c r="J35" i="11" s="1"/>
  <c r="Q32" i="3"/>
  <c r="Q34" i="3" s="1"/>
  <c r="J22" i="23"/>
  <c r="J22" i="21"/>
  <c r="K70" i="15"/>
  <c r="E25" i="8"/>
  <c r="E35" i="8" s="1"/>
  <c r="E25" i="3"/>
  <c r="E35" i="3" s="1"/>
  <c r="K69" i="13"/>
  <c r="K71" i="13" s="1"/>
  <c r="K42" i="13"/>
  <c r="E22" i="12"/>
  <c r="P70" i="14"/>
  <c r="M57" i="21"/>
  <c r="M89" i="21"/>
  <c r="I69" i="13"/>
  <c r="I71" i="13" s="1"/>
  <c r="I92" i="13" s="1"/>
  <c r="I42" i="13"/>
  <c r="Q32" i="13"/>
  <c r="Q34" i="13" s="1"/>
  <c r="P42" i="15"/>
  <c r="P69" i="15"/>
  <c r="M89" i="7"/>
  <c r="M57" i="7"/>
  <c r="J22" i="18"/>
  <c r="K70" i="14"/>
  <c r="T32" i="13"/>
  <c r="T34" i="13" s="1"/>
  <c r="E22" i="10"/>
  <c r="E25" i="9"/>
  <c r="E35" i="9" s="1"/>
  <c r="E22" i="7"/>
  <c r="T12" i="13"/>
  <c r="P42" i="16"/>
  <c r="P69" i="16"/>
  <c r="K70" i="16"/>
  <c r="F22" i="15"/>
  <c r="Q57" i="12"/>
  <c r="Q88" i="12"/>
  <c r="K69" i="12"/>
  <c r="G32" i="13"/>
  <c r="R32" i="13"/>
  <c r="I32" i="13"/>
  <c r="Q25" i="12"/>
  <c r="Q35" i="12" s="1"/>
  <c r="K22" i="1"/>
  <c r="H32" i="10"/>
  <c r="H32" i="13"/>
  <c r="H32" i="18"/>
  <c r="H32" i="14"/>
  <c r="H25" i="14" s="1"/>
  <c r="H35" i="14" s="1"/>
  <c r="H32" i="15"/>
  <c r="H32" i="21"/>
  <c r="H25" i="10"/>
  <c r="H35" i="10" s="1"/>
  <c r="K77" i="18"/>
  <c r="K85" i="18" s="1"/>
  <c r="K56" i="18"/>
  <c r="K77" i="23"/>
  <c r="K85" i="23" s="1"/>
  <c r="K56" i="23"/>
  <c r="K56" i="7"/>
  <c r="K77" i="7"/>
  <c r="K85" i="7" s="1"/>
  <c r="K77" i="10"/>
  <c r="K85" i="10" s="1"/>
  <c r="K56" i="10"/>
  <c r="K77" i="13"/>
  <c r="K85" i="13" s="1"/>
  <c r="K56" i="13"/>
  <c r="K77" i="3"/>
  <c r="K85" i="3" s="1"/>
  <c r="K56" i="3"/>
  <c r="K22" i="10"/>
  <c r="K22" i="21"/>
  <c r="H32" i="5"/>
  <c r="H32" i="11"/>
  <c r="H25" i="11" s="1"/>
  <c r="H35" i="11" s="1"/>
  <c r="H32" i="23"/>
  <c r="K22" i="16"/>
  <c r="K56" i="14"/>
  <c r="K77" i="14"/>
  <c r="K85" i="14" s="1"/>
  <c r="K77" i="1"/>
  <c r="K85" i="1" s="1"/>
  <c r="K56" i="1"/>
  <c r="K56" i="16"/>
  <c r="K77" i="16"/>
  <c r="K85" i="16" s="1"/>
  <c r="K56" i="5"/>
  <c r="K77" i="5"/>
  <c r="K85" i="5" s="1"/>
  <c r="K77" i="6"/>
  <c r="K85" i="6" s="1"/>
  <c r="K56" i="6"/>
  <c r="K56" i="12"/>
  <c r="K77" i="12"/>
  <c r="K85" i="12" s="1"/>
  <c r="H32" i="16"/>
  <c r="H32" i="9"/>
  <c r="K22" i="20"/>
  <c r="H32" i="20"/>
  <c r="H32" i="12"/>
  <c r="K22" i="23"/>
  <c r="K77" i="9"/>
  <c r="K85" i="9" s="1"/>
  <c r="K56" i="9"/>
  <c r="K77" i="8"/>
  <c r="K85" i="8" s="1"/>
  <c r="K56" i="8"/>
  <c r="K77" i="15"/>
  <c r="K85" i="15" s="1"/>
  <c r="K56" i="15"/>
  <c r="K56" i="20"/>
  <c r="K77" i="20"/>
  <c r="K85" i="20" s="1"/>
  <c r="H32" i="7"/>
  <c r="H25" i="7" s="1"/>
  <c r="H35" i="7" s="1"/>
  <c r="K22" i="15"/>
  <c r="K22" i="12"/>
  <c r="H32" i="6"/>
  <c r="H32" i="3"/>
  <c r="H25" i="3" s="1"/>
  <c r="H35" i="3" s="1"/>
  <c r="H32" i="1"/>
  <c r="H32" i="8"/>
  <c r="H32" i="4"/>
  <c r="K22" i="14"/>
  <c r="K77" i="11"/>
  <c r="K85" i="11" s="1"/>
  <c r="K56" i="11"/>
  <c r="K77" i="21"/>
  <c r="K85" i="21" s="1"/>
  <c r="K56" i="21"/>
  <c r="K56" i="4"/>
  <c r="K77" i="4"/>
  <c r="K85" i="4" s="1"/>
  <c r="P71" i="15" l="1"/>
  <c r="P92" i="15" s="1"/>
  <c r="K71" i="12"/>
  <c r="K92" i="12" s="1"/>
  <c r="K92" i="13"/>
  <c r="K42" i="12"/>
  <c r="K63" i="12" s="1"/>
  <c r="Q25" i="1"/>
  <c r="Q35" i="1" s="1"/>
  <c r="T25" i="13"/>
  <c r="T35" i="13" s="1"/>
  <c r="G69" i="14"/>
  <c r="R100" i="13"/>
  <c r="R34" i="13"/>
  <c r="G34" i="13"/>
  <c r="K70" i="3"/>
  <c r="K32" i="1"/>
  <c r="K34" i="1" s="1"/>
  <c r="E25" i="12"/>
  <c r="E35" i="12" s="1"/>
  <c r="F22" i="5"/>
  <c r="F12" i="15"/>
  <c r="Q86" i="13"/>
  <c r="Q92" i="13" s="1"/>
  <c r="Q63" i="13"/>
  <c r="Q100" i="13" s="1"/>
  <c r="G32" i="15"/>
  <c r="F12" i="18"/>
  <c r="J12" i="18"/>
  <c r="J25" i="18" s="1"/>
  <c r="P63" i="16"/>
  <c r="F12" i="11"/>
  <c r="J12" i="23"/>
  <c r="J25" i="23" s="1"/>
  <c r="J35" i="23" s="1"/>
  <c r="F12" i="20"/>
  <c r="J12" i="20"/>
  <c r="J25" i="20" s="1"/>
  <c r="J35" i="20" s="1"/>
  <c r="J12" i="24"/>
  <c r="J25" i="24" s="1"/>
  <c r="J35" i="24" s="1"/>
  <c r="F12" i="21"/>
  <c r="G32" i="16"/>
  <c r="J12" i="21"/>
  <c r="J25" i="21" s="1"/>
  <c r="J35" i="21" s="1"/>
  <c r="J12" i="10"/>
  <c r="J25" i="10" s="1"/>
  <c r="J35" i="10" s="1"/>
  <c r="Q12" i="15"/>
  <c r="P63" i="15"/>
  <c r="G73" i="13"/>
  <c r="G75" i="13" s="1"/>
  <c r="G46" i="13"/>
  <c r="M86" i="10"/>
  <c r="E22" i="18"/>
  <c r="I46" i="12"/>
  <c r="I73" i="12"/>
  <c r="I75" i="12" s="1"/>
  <c r="P32" i="15"/>
  <c r="Q88" i="1"/>
  <c r="Q57" i="1"/>
  <c r="M90" i="4"/>
  <c r="O25" i="13"/>
  <c r="O35" i="13" s="1"/>
  <c r="O100" i="13"/>
  <c r="O34" i="13"/>
  <c r="G25" i="13"/>
  <c r="G35" i="13" s="1"/>
  <c r="G69" i="16"/>
  <c r="F22" i="13"/>
  <c r="Q12" i="14"/>
  <c r="G70" i="16"/>
  <c r="M6" i="16"/>
  <c r="M22" i="16"/>
  <c r="M22" i="15"/>
  <c r="M6" i="15"/>
  <c r="F22" i="10"/>
  <c r="F22" i="18"/>
  <c r="F22" i="7"/>
  <c r="F12" i="16"/>
  <c r="M90" i="9"/>
  <c r="M86" i="21"/>
  <c r="M57" i="18"/>
  <c r="M89" i="18"/>
  <c r="E22" i="24"/>
  <c r="F22" i="12"/>
  <c r="F22" i="11"/>
  <c r="Q12" i="16"/>
  <c r="K32" i="12"/>
  <c r="K34" i="12" s="1"/>
  <c r="E22" i="21"/>
  <c r="K69" i="15"/>
  <c r="K71" i="15" s="1"/>
  <c r="K92" i="15" s="1"/>
  <c r="K42" i="15"/>
  <c r="K63" i="15" s="1"/>
  <c r="K100" i="15" s="1"/>
  <c r="F22" i="9"/>
  <c r="M89" i="24"/>
  <c r="M57" i="24"/>
  <c r="Q25" i="3"/>
  <c r="Q35" i="3" s="1"/>
  <c r="M86" i="11"/>
  <c r="F22" i="14"/>
  <c r="F22" i="8"/>
  <c r="F22" i="21"/>
  <c r="I73" i="15"/>
  <c r="I75" i="15" s="1"/>
  <c r="I46" i="15"/>
  <c r="K63" i="13"/>
  <c r="K100" i="13" s="1"/>
  <c r="I34" i="13"/>
  <c r="Q86" i="12"/>
  <c r="Q92" i="12" s="1"/>
  <c r="Q63" i="12"/>
  <c r="Q100" i="12" s="1"/>
  <c r="E25" i="7"/>
  <c r="E35" i="7" s="1"/>
  <c r="T82" i="13"/>
  <c r="T85" i="13" s="1"/>
  <c r="T92" i="13" s="1"/>
  <c r="T56" i="13"/>
  <c r="T63" i="13" s="1"/>
  <c r="T100" i="13" s="1"/>
  <c r="M57" i="8"/>
  <c r="M89" i="8"/>
  <c r="M90" i="1"/>
  <c r="G73" i="14"/>
  <c r="G75" i="14" s="1"/>
  <c r="G46" i="14"/>
  <c r="M57" i="20"/>
  <c r="M89" i="20"/>
  <c r="P93" i="15"/>
  <c r="F22" i="1"/>
  <c r="G46" i="12"/>
  <c r="G73" i="12"/>
  <c r="G75" i="12" s="1"/>
  <c r="M89" i="23"/>
  <c r="M57" i="23"/>
  <c r="K42" i="14"/>
  <c r="K63" i="14" s="1"/>
  <c r="K100" i="14" s="1"/>
  <c r="K69" i="14"/>
  <c r="K71" i="14" s="1"/>
  <c r="K92" i="14" s="1"/>
  <c r="G73" i="15"/>
  <c r="G75" i="15" s="1"/>
  <c r="G46" i="15"/>
  <c r="K42" i="16"/>
  <c r="K63" i="16" s="1"/>
  <c r="K69" i="16"/>
  <c r="K71" i="16" s="1"/>
  <c r="K92" i="16" s="1"/>
  <c r="G42" i="13"/>
  <c r="G63" i="13" s="1"/>
  <c r="G100" i="13" s="1"/>
  <c r="G69" i="13"/>
  <c r="G71" i="13" s="1"/>
  <c r="F22" i="3"/>
  <c r="P71" i="16"/>
  <c r="P92" i="16" s="1"/>
  <c r="E25" i="10"/>
  <c r="E35" i="10" s="1"/>
  <c r="F22" i="20"/>
  <c r="G73" i="16"/>
  <c r="G75" i="16" s="1"/>
  <c r="G46" i="16"/>
  <c r="M86" i="7"/>
  <c r="I63" i="13"/>
  <c r="Q25" i="13"/>
  <c r="Q35" i="13" s="1"/>
  <c r="Q57" i="3"/>
  <c r="Q88" i="3"/>
  <c r="M90" i="10"/>
  <c r="I25" i="13"/>
  <c r="I35" i="13" s="1"/>
  <c r="M57" i="9"/>
  <c r="M86" i="9"/>
  <c r="F22" i="4"/>
  <c r="P42" i="14"/>
  <c r="P69" i="14"/>
  <c r="P71" i="14" s="1"/>
  <c r="P92" i="14" s="1"/>
  <c r="E22" i="20"/>
  <c r="G42" i="14"/>
  <c r="G70" i="14"/>
  <c r="G71" i="14" s="1"/>
  <c r="G92" i="14" s="1"/>
  <c r="F22" i="6"/>
  <c r="K42" i="1"/>
  <c r="K63" i="1" s="1"/>
  <c r="K100" i="1" s="1"/>
  <c r="K69" i="1"/>
  <c r="K71" i="1" s="1"/>
  <c r="K92" i="1" s="1"/>
  <c r="D22" i="11"/>
  <c r="D22" i="21"/>
  <c r="D22" i="24"/>
  <c r="D22" i="23"/>
  <c r="D22" i="10"/>
  <c r="K12" i="15"/>
  <c r="K25" i="15" s="1"/>
  <c r="K35" i="15" s="1"/>
  <c r="H25" i="8"/>
  <c r="H35" i="8" s="1"/>
  <c r="H34" i="8"/>
  <c r="H56" i="3"/>
  <c r="H63" i="3" s="1"/>
  <c r="H100" i="3" s="1"/>
  <c r="H76" i="3"/>
  <c r="H85" i="3" s="1"/>
  <c r="H92" i="3" s="1"/>
  <c r="H25" i="20"/>
  <c r="H35" i="20" s="1"/>
  <c r="H34" i="20"/>
  <c r="H34" i="16"/>
  <c r="H76" i="11"/>
  <c r="H85" i="11" s="1"/>
  <c r="H92" i="11" s="1"/>
  <c r="H56" i="11"/>
  <c r="H63" i="11" s="1"/>
  <c r="H25" i="21"/>
  <c r="H35" i="21" s="1"/>
  <c r="H34" i="21"/>
  <c r="H76" i="18"/>
  <c r="H85" i="18" s="1"/>
  <c r="H92" i="18" s="1"/>
  <c r="H56" i="18"/>
  <c r="H63" i="18" s="1"/>
  <c r="H100" i="18" s="1"/>
  <c r="K12" i="14"/>
  <c r="K25" i="14" s="1"/>
  <c r="K35" i="14" s="1"/>
  <c r="K12" i="13"/>
  <c r="K25" i="13" s="1"/>
  <c r="K35" i="13" s="1"/>
  <c r="H76" i="4"/>
  <c r="H85" i="4" s="1"/>
  <c r="H92" i="4" s="1"/>
  <c r="H56" i="4"/>
  <c r="H63" i="4" s="1"/>
  <c r="H100" i="4" s="1"/>
  <c r="H56" i="1"/>
  <c r="H63" i="1" s="1"/>
  <c r="H76" i="1"/>
  <c r="H85" i="1" s="1"/>
  <c r="H92" i="1" s="1"/>
  <c r="H93" i="1" s="1"/>
  <c r="H25" i="6"/>
  <c r="H35" i="6" s="1"/>
  <c r="H34" i="6"/>
  <c r="H56" i="7"/>
  <c r="H63" i="7" s="1"/>
  <c r="H76" i="7"/>
  <c r="H85" i="7" s="1"/>
  <c r="H92" i="7" s="1"/>
  <c r="H76" i="20"/>
  <c r="H85" i="20" s="1"/>
  <c r="H92" i="20" s="1"/>
  <c r="H56" i="20"/>
  <c r="H63" i="20" s="1"/>
  <c r="H100" i="20" s="1"/>
  <c r="H25" i="9"/>
  <c r="H35" i="9" s="1"/>
  <c r="H34" i="9"/>
  <c r="H34" i="11"/>
  <c r="H100" i="11"/>
  <c r="H56" i="21"/>
  <c r="H63" i="21" s="1"/>
  <c r="H100" i="21" s="1"/>
  <c r="H76" i="21"/>
  <c r="H85" i="21" s="1"/>
  <c r="H92" i="21" s="1"/>
  <c r="H93" i="21" s="1"/>
  <c r="H56" i="14"/>
  <c r="H63" i="14" s="1"/>
  <c r="H100" i="14" s="1"/>
  <c r="H76" i="14"/>
  <c r="H85" i="14" s="1"/>
  <c r="H92" i="14" s="1"/>
  <c r="H25" i="18"/>
  <c r="H35" i="18" s="1"/>
  <c r="H34" i="18"/>
  <c r="H56" i="10"/>
  <c r="H63" i="10" s="1"/>
  <c r="H100" i="10" s="1"/>
  <c r="H76" i="10"/>
  <c r="H85" i="10" s="1"/>
  <c r="H92" i="10" s="1"/>
  <c r="K12" i="16"/>
  <c r="K25" i="16" s="1"/>
  <c r="K35" i="16" s="1"/>
  <c r="H25" i="4"/>
  <c r="H35" i="4" s="1"/>
  <c r="H34" i="4"/>
  <c r="H25" i="1"/>
  <c r="H35" i="1" s="1"/>
  <c r="H34" i="1"/>
  <c r="H100" i="1"/>
  <c r="H56" i="6"/>
  <c r="H63" i="6" s="1"/>
  <c r="H100" i="6" s="1"/>
  <c r="H76" i="6"/>
  <c r="H85" i="6" s="1"/>
  <c r="H92" i="6" s="1"/>
  <c r="H34" i="7"/>
  <c r="H100" i="7"/>
  <c r="H25" i="12"/>
  <c r="H35" i="12" s="1"/>
  <c r="H34" i="12"/>
  <c r="H76" i="9"/>
  <c r="H85" i="9" s="1"/>
  <c r="H92" i="9" s="1"/>
  <c r="H56" i="9"/>
  <c r="H63" i="9" s="1"/>
  <c r="H100" i="9" s="1"/>
  <c r="H56" i="23"/>
  <c r="H63" i="23" s="1"/>
  <c r="H100" i="23" s="1"/>
  <c r="H76" i="23"/>
  <c r="H85" i="23" s="1"/>
  <c r="H92" i="23" s="1"/>
  <c r="H25" i="5"/>
  <c r="H35" i="5" s="1"/>
  <c r="H34" i="5"/>
  <c r="H25" i="16"/>
  <c r="H35" i="16" s="1"/>
  <c r="H25" i="15"/>
  <c r="H35" i="15" s="1"/>
  <c r="H34" i="15"/>
  <c r="H34" i="14"/>
  <c r="H25" i="13"/>
  <c r="H35" i="13" s="1"/>
  <c r="H34" i="13"/>
  <c r="H34" i="10"/>
  <c r="H76" i="8"/>
  <c r="H85" i="8" s="1"/>
  <c r="H92" i="8" s="1"/>
  <c r="H56" i="8"/>
  <c r="H63" i="8" s="1"/>
  <c r="H100" i="8" s="1"/>
  <c r="H34" i="3"/>
  <c r="H56" i="12"/>
  <c r="H63" i="12" s="1"/>
  <c r="H100" i="12" s="1"/>
  <c r="H76" i="12"/>
  <c r="H85" i="12" s="1"/>
  <c r="H92" i="12" s="1"/>
  <c r="H76" i="16"/>
  <c r="H85" i="16" s="1"/>
  <c r="H92" i="16" s="1"/>
  <c r="H56" i="16"/>
  <c r="H63" i="16" s="1"/>
  <c r="H25" i="23"/>
  <c r="H35" i="23" s="1"/>
  <c r="H34" i="23"/>
  <c r="H56" i="5"/>
  <c r="H63" i="5" s="1"/>
  <c r="H100" i="5" s="1"/>
  <c r="H76" i="5"/>
  <c r="H85" i="5" s="1"/>
  <c r="H92" i="5" s="1"/>
  <c r="H76" i="15"/>
  <c r="H85" i="15" s="1"/>
  <c r="H92" i="15" s="1"/>
  <c r="H56" i="15"/>
  <c r="H63" i="15" s="1"/>
  <c r="H100" i="15" s="1"/>
  <c r="H76" i="13"/>
  <c r="H85" i="13" s="1"/>
  <c r="H92" i="13" s="1"/>
  <c r="H56" i="13"/>
  <c r="H63" i="13" s="1"/>
  <c r="H100" i="13" s="1"/>
  <c r="K93" i="14" l="1"/>
  <c r="K93" i="13"/>
  <c r="K100" i="12"/>
  <c r="H93" i="9"/>
  <c r="H93" i="18"/>
  <c r="H93" i="11"/>
  <c r="P93" i="16"/>
  <c r="G42" i="16"/>
  <c r="G63" i="16" s="1"/>
  <c r="H93" i="15"/>
  <c r="H93" i="8"/>
  <c r="Q93" i="13"/>
  <c r="Q93" i="12"/>
  <c r="H93" i="13"/>
  <c r="H93" i="14"/>
  <c r="G92" i="13"/>
  <c r="G93" i="13" s="1"/>
  <c r="H93" i="12"/>
  <c r="G71" i="16"/>
  <c r="G92" i="16" s="1"/>
  <c r="K93" i="1"/>
  <c r="K93" i="15"/>
  <c r="O32" i="12"/>
  <c r="G69" i="12"/>
  <c r="M86" i="8"/>
  <c r="F25" i="21"/>
  <c r="F35" i="21" s="1"/>
  <c r="F25" i="20"/>
  <c r="F35" i="20" s="1"/>
  <c r="I93" i="13"/>
  <c r="M90" i="5"/>
  <c r="M90" i="7"/>
  <c r="F12" i="12"/>
  <c r="Q88" i="15"/>
  <c r="Q57" i="15"/>
  <c r="F12" i="13"/>
  <c r="Q32" i="16"/>
  <c r="O32" i="4"/>
  <c r="O34" i="4" s="1"/>
  <c r="K70" i="4"/>
  <c r="E25" i="20"/>
  <c r="E35" i="20" s="1"/>
  <c r="P63" i="14"/>
  <c r="G63" i="14"/>
  <c r="G93" i="14" s="1"/>
  <c r="K93" i="12"/>
  <c r="E25" i="21"/>
  <c r="E35" i="21" s="1"/>
  <c r="P100" i="15"/>
  <c r="P25" i="15"/>
  <c r="P35" i="15" s="1"/>
  <c r="P34" i="15"/>
  <c r="I73" i="14"/>
  <c r="I75" i="14" s="1"/>
  <c r="I46" i="14"/>
  <c r="F22" i="24"/>
  <c r="F12" i="7"/>
  <c r="P32" i="16"/>
  <c r="I69" i="14"/>
  <c r="I71" i="14" s="1"/>
  <c r="I42" i="14"/>
  <c r="M90" i="3"/>
  <c r="I32" i="16"/>
  <c r="G46" i="1"/>
  <c r="G73" i="1"/>
  <c r="G75" i="1" s="1"/>
  <c r="Q57" i="14"/>
  <c r="Q88" i="14"/>
  <c r="O87" i="12"/>
  <c r="O57" i="12"/>
  <c r="M90" i="12"/>
  <c r="F12" i="3"/>
  <c r="Q32" i="15"/>
  <c r="P32" i="14"/>
  <c r="M90" i="8"/>
  <c r="I32" i="15"/>
  <c r="Q88" i="16"/>
  <c r="Q57" i="16"/>
  <c r="H93" i="20"/>
  <c r="D83" i="3"/>
  <c r="M86" i="20"/>
  <c r="T93" i="13"/>
  <c r="I100" i="13"/>
  <c r="M86" i="24"/>
  <c r="E25" i="24"/>
  <c r="E35" i="24" s="1"/>
  <c r="M86" i="18"/>
  <c r="Q86" i="1"/>
  <c r="Q92" i="1" s="1"/>
  <c r="Q63" i="1"/>
  <c r="Q100" i="1" s="1"/>
  <c r="M90" i="11"/>
  <c r="F12" i="9"/>
  <c r="G34" i="16"/>
  <c r="G25" i="16"/>
  <c r="G35" i="16" s="1"/>
  <c r="F25" i="11"/>
  <c r="F35" i="11" s="1"/>
  <c r="I32" i="14"/>
  <c r="F25" i="18"/>
  <c r="F35" i="18" s="1"/>
  <c r="I69" i="16"/>
  <c r="I71" i="16" s="1"/>
  <c r="I42" i="16"/>
  <c r="G69" i="15"/>
  <c r="G71" i="15" s="1"/>
  <c r="G92" i="15" s="1"/>
  <c r="G42" i="15"/>
  <c r="G63" i="15" s="1"/>
  <c r="F12" i="14"/>
  <c r="Q32" i="14"/>
  <c r="F25" i="15"/>
  <c r="F35" i="15" s="1"/>
  <c r="F12" i="8"/>
  <c r="O87" i="3"/>
  <c r="O57" i="3"/>
  <c r="G32" i="14"/>
  <c r="M90" i="6"/>
  <c r="E22" i="23"/>
  <c r="I42" i="15"/>
  <c r="I69" i="15"/>
  <c r="I71" i="15" s="1"/>
  <c r="I92" i="15" s="1"/>
  <c r="K69" i="3"/>
  <c r="K71" i="3" s="1"/>
  <c r="K92" i="3" s="1"/>
  <c r="K42" i="3"/>
  <c r="K63" i="3" s="1"/>
  <c r="I73" i="1"/>
  <c r="I75" i="1" s="1"/>
  <c r="I46" i="1"/>
  <c r="O32" i="3"/>
  <c r="K32" i="3"/>
  <c r="K34" i="3" s="1"/>
  <c r="F12" i="24"/>
  <c r="F25" i="24" s="1"/>
  <c r="F35" i="24" s="1"/>
  <c r="D82" i="3"/>
  <c r="P93" i="14"/>
  <c r="Q63" i="3"/>
  <c r="Q100" i="3" s="1"/>
  <c r="Q86" i="3"/>
  <c r="Q92" i="3" s="1"/>
  <c r="K93" i="16"/>
  <c r="M86" i="23"/>
  <c r="F25" i="16"/>
  <c r="F35" i="16" s="1"/>
  <c r="M12" i="15"/>
  <c r="M12" i="16"/>
  <c r="E25" i="18"/>
  <c r="E35" i="18" s="1"/>
  <c r="F12" i="10"/>
  <c r="F12" i="5"/>
  <c r="G25" i="15"/>
  <c r="G35" i="15" s="1"/>
  <c r="G100" i="15"/>
  <c r="G34" i="15"/>
  <c r="I73" i="16"/>
  <c r="I75" i="16" s="1"/>
  <c r="I46" i="16"/>
  <c r="F12" i="4"/>
  <c r="F12" i="6"/>
  <c r="F12" i="1"/>
  <c r="M22" i="5"/>
  <c r="M6" i="5"/>
  <c r="R78" i="3"/>
  <c r="R81" i="1"/>
  <c r="D25" i="11"/>
  <c r="D35" i="11" s="1"/>
  <c r="D22" i="18"/>
  <c r="R82" i="3"/>
  <c r="R83" i="3"/>
  <c r="R81" i="3"/>
  <c r="R46" i="3"/>
  <c r="R73" i="3"/>
  <c r="R75" i="3" s="1"/>
  <c r="R76" i="3"/>
  <c r="R56" i="3"/>
  <c r="D25" i="23"/>
  <c r="D35" i="23" s="1"/>
  <c r="D25" i="10"/>
  <c r="D35" i="10" s="1"/>
  <c r="R77" i="3"/>
  <c r="R84" i="3"/>
  <c r="R87" i="3"/>
  <c r="R57" i="3"/>
  <c r="R90" i="3"/>
  <c r="R79" i="3"/>
  <c r="D25" i="21"/>
  <c r="D35" i="21" s="1"/>
  <c r="D81" i="3"/>
  <c r="R82" i="1"/>
  <c r="M6" i="1"/>
  <c r="M22" i="1"/>
  <c r="D25" i="24"/>
  <c r="D35" i="24" s="1"/>
  <c r="H93" i="5"/>
  <c r="H93" i="16"/>
  <c r="H93" i="6"/>
  <c r="H93" i="10"/>
  <c r="H93" i="7"/>
  <c r="H93" i="4"/>
  <c r="H93" i="3"/>
  <c r="H93" i="23"/>
  <c r="I92" i="14" l="1"/>
  <c r="K100" i="3"/>
  <c r="G93" i="16"/>
  <c r="Q93" i="1"/>
  <c r="Q93" i="3"/>
  <c r="O32" i="1"/>
  <c r="O32" i="5"/>
  <c r="K70" i="5"/>
  <c r="G32" i="12"/>
  <c r="G93" i="15"/>
  <c r="F25" i="9"/>
  <c r="F35" i="9" s="1"/>
  <c r="K12" i="12"/>
  <c r="K25" i="12" s="1"/>
  <c r="K35" i="12" s="1"/>
  <c r="Q25" i="15"/>
  <c r="Q35" i="15" s="1"/>
  <c r="Q34" i="15"/>
  <c r="F25" i="3"/>
  <c r="F35" i="3" s="1"/>
  <c r="Q63" i="14"/>
  <c r="Q100" i="14" s="1"/>
  <c r="Q86" i="14"/>
  <c r="Q92" i="14" s="1"/>
  <c r="I25" i="16"/>
  <c r="I35" i="16" s="1"/>
  <c r="I34" i="16"/>
  <c r="I63" i="14"/>
  <c r="F25" i="7"/>
  <c r="F35" i="7" s="1"/>
  <c r="K69" i="4"/>
  <c r="K71" i="4" s="1"/>
  <c r="K92" i="4" s="1"/>
  <c r="K42" i="4"/>
  <c r="K63" i="4" s="1"/>
  <c r="F25" i="6"/>
  <c r="F35" i="6" s="1"/>
  <c r="F25" i="10"/>
  <c r="F35" i="10" s="1"/>
  <c r="M25" i="15"/>
  <c r="M35" i="15" s="1"/>
  <c r="F22" i="23"/>
  <c r="I63" i="15"/>
  <c r="I100" i="15" s="1"/>
  <c r="F25" i="14"/>
  <c r="F35" i="14" s="1"/>
  <c r="I63" i="16"/>
  <c r="I25" i="14"/>
  <c r="I35" i="14" s="1"/>
  <c r="I34" i="14"/>
  <c r="I32" i="12"/>
  <c r="I25" i="15"/>
  <c r="I35" i="15" s="1"/>
  <c r="I34" i="15"/>
  <c r="O86" i="12"/>
  <c r="O92" i="12" s="1"/>
  <c r="O63" i="12"/>
  <c r="O100" i="12" s="1"/>
  <c r="G42" i="12"/>
  <c r="G63" i="12" s="1"/>
  <c r="G70" i="12"/>
  <c r="G71" i="12" s="1"/>
  <c r="G92" i="12" s="1"/>
  <c r="O87" i="5"/>
  <c r="O57" i="5"/>
  <c r="F25" i="13"/>
  <c r="F35" i="13" s="1"/>
  <c r="F25" i="12"/>
  <c r="F35" i="12" s="1"/>
  <c r="K32" i="4"/>
  <c r="K34" i="4" s="1"/>
  <c r="F25" i="4"/>
  <c r="F35" i="4" s="1"/>
  <c r="E25" i="23"/>
  <c r="E35" i="23" s="1"/>
  <c r="F25" i="8"/>
  <c r="F35" i="8" s="1"/>
  <c r="I92" i="16"/>
  <c r="I69" i="12"/>
  <c r="I71" i="12" s="1"/>
  <c r="I92" i="12" s="1"/>
  <c r="I42" i="12"/>
  <c r="Q63" i="16"/>
  <c r="Q86" i="16"/>
  <c r="Q92" i="16" s="1"/>
  <c r="O25" i="4"/>
  <c r="O35" i="4" s="1"/>
  <c r="O25" i="12"/>
  <c r="O35" i="12" s="1"/>
  <c r="O34" i="12"/>
  <c r="G69" i="1"/>
  <c r="F12" i="23"/>
  <c r="F25" i="23" s="1"/>
  <c r="F35" i="23" s="1"/>
  <c r="F25" i="1"/>
  <c r="F35" i="1" s="1"/>
  <c r="F25" i="5"/>
  <c r="F35" i="5" s="1"/>
  <c r="O87" i="1"/>
  <c r="O57" i="1"/>
  <c r="O25" i="3"/>
  <c r="O35" i="3" s="1"/>
  <c r="O34" i="3"/>
  <c r="K93" i="3"/>
  <c r="G34" i="14"/>
  <c r="G100" i="14"/>
  <c r="G25" i="14"/>
  <c r="G35" i="14" s="1"/>
  <c r="O86" i="3"/>
  <c r="O92" i="3" s="1"/>
  <c r="O63" i="3"/>
  <c r="O100" i="3" s="1"/>
  <c r="Q25" i="14"/>
  <c r="Q35" i="14" s="1"/>
  <c r="Q34" i="14"/>
  <c r="P25" i="14"/>
  <c r="P35" i="14" s="1"/>
  <c r="P100" i="14"/>
  <c r="P34" i="14"/>
  <c r="P34" i="16"/>
  <c r="P25" i="16"/>
  <c r="P35" i="16" s="1"/>
  <c r="Q25" i="16"/>
  <c r="Q35" i="16" s="1"/>
  <c r="Q34" i="16"/>
  <c r="O87" i="4"/>
  <c r="O57" i="4"/>
  <c r="Q86" i="15"/>
  <c r="Q92" i="15" s="1"/>
  <c r="Q63" i="15"/>
  <c r="Q100" i="15" s="1"/>
  <c r="I46" i="3"/>
  <c r="I73" i="3"/>
  <c r="I75" i="3" s="1"/>
  <c r="G46" i="3"/>
  <c r="G73" i="3"/>
  <c r="G75" i="3" s="1"/>
  <c r="R90" i="4"/>
  <c r="R82" i="12"/>
  <c r="D82" i="4"/>
  <c r="R83" i="1"/>
  <c r="D78" i="3"/>
  <c r="R78" i="1"/>
  <c r="M22" i="6"/>
  <c r="M6" i="6"/>
  <c r="R82" i="4"/>
  <c r="R63" i="3"/>
  <c r="R73" i="1"/>
  <c r="R75" i="1" s="1"/>
  <c r="R46" i="1"/>
  <c r="M32" i="13"/>
  <c r="M22" i="12"/>
  <c r="M6" i="12"/>
  <c r="M6" i="9"/>
  <c r="M22" i="9"/>
  <c r="R46" i="12"/>
  <c r="R73" i="12"/>
  <c r="R75" i="12" s="1"/>
  <c r="R78" i="12"/>
  <c r="R56" i="12"/>
  <c r="R76" i="12"/>
  <c r="R78" i="4"/>
  <c r="R90" i="1"/>
  <c r="R32" i="3"/>
  <c r="D79" i="3"/>
  <c r="M22" i="14"/>
  <c r="M6" i="14"/>
  <c r="R87" i="4"/>
  <c r="R57" i="4"/>
  <c r="R90" i="12"/>
  <c r="M22" i="7"/>
  <c r="M6" i="7"/>
  <c r="R79" i="1"/>
  <c r="R77" i="4"/>
  <c r="R79" i="4"/>
  <c r="R84" i="4"/>
  <c r="D84" i="3"/>
  <c r="R73" i="4"/>
  <c r="R75" i="4" s="1"/>
  <c r="R46" i="4"/>
  <c r="M12" i="5"/>
  <c r="M12" i="1"/>
  <c r="D78" i="1"/>
  <c r="R79" i="12"/>
  <c r="R84" i="12"/>
  <c r="D56" i="3"/>
  <c r="D76" i="3"/>
  <c r="M6" i="3"/>
  <c r="M22" i="3"/>
  <c r="R77" i="1"/>
  <c r="R76" i="1"/>
  <c r="R56" i="1"/>
  <c r="R81" i="4"/>
  <c r="R77" i="12"/>
  <c r="R81" i="12"/>
  <c r="M22" i="4"/>
  <c r="M6" i="4"/>
  <c r="R86" i="3"/>
  <c r="D22" i="20"/>
  <c r="R83" i="4"/>
  <c r="R85" i="3"/>
  <c r="R87" i="12"/>
  <c r="R57" i="12"/>
  <c r="R83" i="12"/>
  <c r="D25" i="18"/>
  <c r="D35" i="18" s="1"/>
  <c r="D77" i="3"/>
  <c r="M6" i="8"/>
  <c r="M22" i="8"/>
  <c r="R87" i="1"/>
  <c r="R57" i="1"/>
  <c r="M22" i="13"/>
  <c r="M6" i="13"/>
  <c r="R84" i="1"/>
  <c r="R76" i="4"/>
  <c r="R56" i="4"/>
  <c r="M22" i="10"/>
  <c r="M6" i="10"/>
  <c r="M22" i="11"/>
  <c r="M6" i="11"/>
  <c r="K12" i="1"/>
  <c r="K25" i="1" s="1"/>
  <c r="K35" i="1" s="1"/>
  <c r="K93" i="4" l="1"/>
  <c r="I93" i="16"/>
  <c r="I93" i="14"/>
  <c r="I100" i="14"/>
  <c r="Q93" i="15"/>
  <c r="R85" i="4"/>
  <c r="R92" i="3"/>
  <c r="R93" i="3" s="1"/>
  <c r="M32" i="11"/>
  <c r="Q93" i="16"/>
  <c r="Q93" i="14"/>
  <c r="O32" i="6"/>
  <c r="M32" i="4"/>
  <c r="I69" i="1"/>
  <c r="I71" i="1" s="1"/>
  <c r="I92" i="1" s="1"/>
  <c r="I42" i="1"/>
  <c r="K69" i="5"/>
  <c r="K71" i="5" s="1"/>
  <c r="K92" i="5" s="1"/>
  <c r="K42" i="5"/>
  <c r="K63" i="5" s="1"/>
  <c r="I63" i="12"/>
  <c r="I73" i="4"/>
  <c r="I75" i="4" s="1"/>
  <c r="I46" i="4"/>
  <c r="O86" i="5"/>
  <c r="O92" i="5" s="1"/>
  <c r="O63" i="5"/>
  <c r="O100" i="5" s="1"/>
  <c r="O25" i="1"/>
  <c r="O35" i="1" s="1"/>
  <c r="O34" i="1"/>
  <c r="K32" i="5"/>
  <c r="K34" i="5" s="1"/>
  <c r="G32" i="1"/>
  <c r="G69" i="3"/>
  <c r="O86" i="4"/>
  <c r="O92" i="4" s="1"/>
  <c r="O63" i="4"/>
  <c r="O100" i="4" s="1"/>
  <c r="O93" i="3"/>
  <c r="O86" i="1"/>
  <c r="O92" i="1" s="1"/>
  <c r="O63" i="1"/>
  <c r="O100" i="1" s="1"/>
  <c r="I32" i="1"/>
  <c r="I34" i="12"/>
  <c r="I93" i="15"/>
  <c r="G100" i="12"/>
  <c r="G34" i="12"/>
  <c r="G42" i="1"/>
  <c r="G63" i="1" s="1"/>
  <c r="G70" i="1"/>
  <c r="G71" i="1" s="1"/>
  <c r="G92" i="1" s="1"/>
  <c r="K70" i="6"/>
  <c r="O87" i="6"/>
  <c r="O57" i="6"/>
  <c r="O25" i="5"/>
  <c r="O35" i="5" s="1"/>
  <c r="O34" i="5"/>
  <c r="D85" i="3"/>
  <c r="D92" i="3" s="1"/>
  <c r="G93" i="12"/>
  <c r="O93" i="12"/>
  <c r="K100" i="4"/>
  <c r="G73" i="4"/>
  <c r="G75" i="4" s="1"/>
  <c r="G46" i="4"/>
  <c r="M12" i="8"/>
  <c r="D82" i="12"/>
  <c r="M12" i="14"/>
  <c r="M34" i="4"/>
  <c r="R85" i="12"/>
  <c r="R57" i="5"/>
  <c r="R87" i="5"/>
  <c r="R32" i="12"/>
  <c r="R32" i="1"/>
  <c r="D76" i="12"/>
  <c r="D56" i="12"/>
  <c r="R76" i="5"/>
  <c r="D84" i="1"/>
  <c r="D83" i="4"/>
  <c r="D77" i="1"/>
  <c r="D81" i="1"/>
  <c r="R84" i="5"/>
  <c r="D79" i="4"/>
  <c r="M12" i="6"/>
  <c r="M12" i="13"/>
  <c r="D83" i="1"/>
  <c r="D76" i="4"/>
  <c r="D56" i="4"/>
  <c r="D77" i="12"/>
  <c r="D56" i="1"/>
  <c r="D76" i="1"/>
  <c r="D84" i="4"/>
  <c r="D84" i="12"/>
  <c r="R86" i="1"/>
  <c r="D78" i="4"/>
  <c r="R86" i="12"/>
  <c r="D79" i="12"/>
  <c r="R85" i="1"/>
  <c r="R92" i="1" s="1"/>
  <c r="D63" i="3"/>
  <c r="R77" i="5"/>
  <c r="R90" i="5"/>
  <c r="R100" i="3"/>
  <c r="R34" i="3"/>
  <c r="R25" i="3"/>
  <c r="R35" i="3" s="1"/>
  <c r="R63" i="4"/>
  <c r="D83" i="12"/>
  <c r="D81" i="4"/>
  <c r="M12" i="9"/>
  <c r="M12" i="12"/>
  <c r="M34" i="13"/>
  <c r="R63" i="1"/>
  <c r="M32" i="10"/>
  <c r="D77" i="4"/>
  <c r="D78" i="12"/>
  <c r="D25" i="20"/>
  <c r="D35" i="20" s="1"/>
  <c r="M12" i="4"/>
  <c r="M12" i="3"/>
  <c r="R90" i="6"/>
  <c r="R83" i="5"/>
  <c r="M12" i="7"/>
  <c r="D81" i="12"/>
  <c r="R86" i="4"/>
  <c r="R92" i="4" s="1"/>
  <c r="R93" i="4" s="1"/>
  <c r="D82" i="1"/>
  <c r="R73" i="5"/>
  <c r="R75" i="5" s="1"/>
  <c r="R46" i="5"/>
  <c r="R82" i="5"/>
  <c r="R81" i="5"/>
  <c r="R63" i="12"/>
  <c r="D79" i="1"/>
  <c r="M12" i="11"/>
  <c r="M12" i="10"/>
  <c r="K12" i="3"/>
  <c r="K25" i="3" s="1"/>
  <c r="K35" i="3" s="1"/>
  <c r="G93" i="1" l="1"/>
  <c r="M34" i="11"/>
  <c r="R92" i="12"/>
  <c r="O93" i="4"/>
  <c r="I93" i="12"/>
  <c r="O93" i="1"/>
  <c r="I100" i="12"/>
  <c r="K70" i="7"/>
  <c r="K32" i="6"/>
  <c r="K34" i="6" s="1"/>
  <c r="I46" i="5"/>
  <c r="I73" i="5"/>
  <c r="I75" i="5" s="1"/>
  <c r="K69" i="6"/>
  <c r="K71" i="6" s="1"/>
  <c r="K92" i="6" s="1"/>
  <c r="K93" i="6" s="1"/>
  <c r="K42" i="6"/>
  <c r="K63" i="6" s="1"/>
  <c r="P70" i="12"/>
  <c r="P69" i="12"/>
  <c r="P42" i="12"/>
  <c r="I12" i="12"/>
  <c r="I69" i="3"/>
  <c r="I71" i="3" s="1"/>
  <c r="I92" i="3" s="1"/>
  <c r="I42" i="3"/>
  <c r="O25" i="6"/>
  <c r="O35" i="6" s="1"/>
  <c r="O34" i="6"/>
  <c r="I34" i="1"/>
  <c r="G42" i="3"/>
  <c r="G63" i="3" s="1"/>
  <c r="G70" i="3"/>
  <c r="G71" i="3" s="1"/>
  <c r="G92" i="3" s="1"/>
  <c r="K100" i="5"/>
  <c r="I63" i="1"/>
  <c r="I93" i="1" s="1"/>
  <c r="I32" i="3"/>
  <c r="G73" i="5"/>
  <c r="G75" i="5" s="1"/>
  <c r="G46" i="5"/>
  <c r="O32" i="7"/>
  <c r="G32" i="3"/>
  <c r="G70" i="4"/>
  <c r="R93" i="1"/>
  <c r="D85" i="1"/>
  <c r="D92" i="1" s="1"/>
  <c r="G34" i="1"/>
  <c r="G100" i="1"/>
  <c r="M25" i="16"/>
  <c r="M35" i="16" s="1"/>
  <c r="O93" i="5"/>
  <c r="K93" i="5"/>
  <c r="O86" i="6"/>
  <c r="O92" i="6" s="1"/>
  <c r="O63" i="6"/>
  <c r="O100" i="6" s="1"/>
  <c r="O87" i="7"/>
  <c r="O57" i="7"/>
  <c r="M25" i="4"/>
  <c r="M35" i="4" s="1"/>
  <c r="R84" i="6"/>
  <c r="R79" i="5"/>
  <c r="M34" i="10"/>
  <c r="M32" i="6"/>
  <c r="M25" i="6" s="1"/>
  <c r="M35" i="6" s="1"/>
  <c r="D85" i="4"/>
  <c r="D92" i="4" s="1"/>
  <c r="R100" i="1"/>
  <c r="R34" i="1"/>
  <c r="R25" i="1"/>
  <c r="R35" i="1" s="1"/>
  <c r="D63" i="12"/>
  <c r="R90" i="7"/>
  <c r="D100" i="3"/>
  <c r="M32" i="1"/>
  <c r="D63" i="1"/>
  <c r="R77" i="6"/>
  <c r="D93" i="3"/>
  <c r="R78" i="5"/>
  <c r="R85" i="5" s="1"/>
  <c r="M32" i="12"/>
  <c r="M32" i="5"/>
  <c r="M32" i="9"/>
  <c r="M25" i="13"/>
  <c r="M35" i="13" s="1"/>
  <c r="M32" i="3"/>
  <c r="D85" i="12"/>
  <c r="D92" i="12" s="1"/>
  <c r="R46" i="6"/>
  <c r="R73" i="6"/>
  <c r="R75" i="6" s="1"/>
  <c r="R34" i="12"/>
  <c r="R100" i="12"/>
  <c r="R25" i="12"/>
  <c r="R35" i="12" s="1"/>
  <c r="R87" i="6"/>
  <c r="R57" i="6"/>
  <c r="R83" i="6"/>
  <c r="R79" i="6"/>
  <c r="R93" i="12"/>
  <c r="R56" i="6"/>
  <c r="R76" i="6"/>
  <c r="R78" i="6"/>
  <c r="R82" i="6"/>
  <c r="M32" i="8"/>
  <c r="D63" i="4"/>
  <c r="R81" i="6"/>
  <c r="R32" i="4"/>
  <c r="R56" i="5"/>
  <c r="M32" i="7"/>
  <c r="M25" i="7" s="1"/>
  <c r="M35" i="7" s="1"/>
  <c r="R86" i="5"/>
  <c r="M25" i="14"/>
  <c r="M35" i="14" s="1"/>
  <c r="M25" i="10"/>
  <c r="M35" i="10" s="1"/>
  <c r="M25" i="11"/>
  <c r="M35" i="11" s="1"/>
  <c r="K12" i="4"/>
  <c r="K25" i="4" s="1"/>
  <c r="K35" i="4" s="1"/>
  <c r="D93" i="12" l="1"/>
  <c r="D93" i="1"/>
  <c r="K100" i="6"/>
  <c r="P71" i="12"/>
  <c r="P92" i="12" s="1"/>
  <c r="G69" i="5"/>
  <c r="R92" i="5"/>
  <c r="G69" i="4"/>
  <c r="G42" i="4"/>
  <c r="G63" i="4" s="1"/>
  <c r="I73" i="6"/>
  <c r="I75" i="6" s="1"/>
  <c r="I46" i="6"/>
  <c r="G34" i="3"/>
  <c r="G100" i="3"/>
  <c r="I100" i="1"/>
  <c r="P70" i="1"/>
  <c r="I63" i="3"/>
  <c r="I25" i="12"/>
  <c r="I35" i="12" s="1"/>
  <c r="G46" i="6"/>
  <c r="G73" i="6"/>
  <c r="G75" i="6" s="1"/>
  <c r="K70" i="8"/>
  <c r="K32" i="7"/>
  <c r="K34" i="7" s="1"/>
  <c r="G32" i="4"/>
  <c r="O86" i="7"/>
  <c r="O92" i="7" s="1"/>
  <c r="O63" i="7"/>
  <c r="O93" i="6"/>
  <c r="G71" i="4"/>
  <c r="G92" i="4" s="1"/>
  <c r="I32" i="4"/>
  <c r="K69" i="7"/>
  <c r="K71" i="7" s="1"/>
  <c r="K92" i="7" s="1"/>
  <c r="K42" i="7"/>
  <c r="K63" i="7" s="1"/>
  <c r="I34" i="3"/>
  <c r="G93" i="3"/>
  <c r="P63" i="12"/>
  <c r="P32" i="12"/>
  <c r="O32" i="8"/>
  <c r="I42" i="4"/>
  <c r="I69" i="4"/>
  <c r="I71" i="4" s="1"/>
  <c r="I92" i="4" s="1"/>
  <c r="I12" i="1"/>
  <c r="O100" i="7"/>
  <c r="O25" i="7"/>
  <c r="O35" i="7" s="1"/>
  <c r="O34" i="7"/>
  <c r="P93" i="12"/>
  <c r="O87" i="8"/>
  <c r="O57" i="8"/>
  <c r="P69" i="1"/>
  <c r="P42" i="1"/>
  <c r="R100" i="4"/>
  <c r="R34" i="4"/>
  <c r="R25" i="4"/>
  <c r="R35" i="4" s="1"/>
  <c r="R85" i="6"/>
  <c r="D79" i="5"/>
  <c r="M81" i="13"/>
  <c r="M34" i="3"/>
  <c r="D78" i="6"/>
  <c r="M34" i="5"/>
  <c r="M25" i="5"/>
  <c r="M35" i="5" s="1"/>
  <c r="M34" i="12"/>
  <c r="M78" i="13"/>
  <c r="D77" i="5"/>
  <c r="D83" i="5"/>
  <c r="M70" i="13"/>
  <c r="M34" i="6"/>
  <c r="R32" i="6"/>
  <c r="M34" i="7"/>
  <c r="D84" i="6"/>
  <c r="R83" i="7"/>
  <c r="R79" i="7"/>
  <c r="M84" i="13"/>
  <c r="M34" i="9"/>
  <c r="D76" i="6"/>
  <c r="D56" i="6"/>
  <c r="M25" i="3"/>
  <c r="M35" i="3" s="1"/>
  <c r="D56" i="5"/>
  <c r="D76" i="5"/>
  <c r="D82" i="5"/>
  <c r="M82" i="13"/>
  <c r="D100" i="1"/>
  <c r="M34" i="1"/>
  <c r="M25" i="1"/>
  <c r="M35" i="1" s="1"/>
  <c r="M25" i="12"/>
  <c r="M35" i="12" s="1"/>
  <c r="D78" i="5"/>
  <c r="M90" i="13"/>
  <c r="D93" i="4"/>
  <c r="R82" i="7"/>
  <c r="M25" i="8"/>
  <c r="M35" i="8" s="1"/>
  <c r="M34" i="8"/>
  <c r="R90" i="8"/>
  <c r="D81" i="6"/>
  <c r="D79" i="6"/>
  <c r="D83" i="6"/>
  <c r="R57" i="7"/>
  <c r="R87" i="7"/>
  <c r="R81" i="7"/>
  <c r="R76" i="7"/>
  <c r="R56" i="7"/>
  <c r="M76" i="13"/>
  <c r="D84" i="5"/>
  <c r="D81" i="5"/>
  <c r="R73" i="7"/>
  <c r="R75" i="7" s="1"/>
  <c r="R46" i="7"/>
  <c r="D100" i="4"/>
  <c r="R86" i="6"/>
  <c r="R63" i="5"/>
  <c r="M72" i="13"/>
  <c r="R63" i="6"/>
  <c r="D82" i="6"/>
  <c r="M77" i="13"/>
  <c r="M25" i="9"/>
  <c r="M35" i="9" s="1"/>
  <c r="R77" i="7"/>
  <c r="R84" i="7"/>
  <c r="M80" i="13"/>
  <c r="R78" i="7"/>
  <c r="D77" i="6"/>
  <c r="D100" i="12"/>
  <c r="K12" i="5"/>
  <c r="K25" i="5" s="1"/>
  <c r="K35" i="5" s="1"/>
  <c r="P71" i="1" l="1"/>
  <c r="P92" i="1" s="1"/>
  <c r="R92" i="6"/>
  <c r="I100" i="3"/>
  <c r="I93" i="3"/>
  <c r="M46" i="13"/>
  <c r="M56" i="13"/>
  <c r="G93" i="4"/>
  <c r="K93" i="7"/>
  <c r="K32" i="8"/>
  <c r="K34" i="8" s="1"/>
  <c r="G69" i="6"/>
  <c r="I25" i="1"/>
  <c r="I35" i="1" s="1"/>
  <c r="O57" i="9"/>
  <c r="O63" i="9" s="1"/>
  <c r="O86" i="9"/>
  <c r="O92" i="9" s="1"/>
  <c r="P34" i="12"/>
  <c r="P100" i="12"/>
  <c r="P25" i="12"/>
  <c r="P35" i="12" s="1"/>
  <c r="G34" i="4"/>
  <c r="G100" i="4"/>
  <c r="I32" i="5"/>
  <c r="G32" i="5"/>
  <c r="K70" i="9"/>
  <c r="R93" i="6"/>
  <c r="O93" i="7"/>
  <c r="P32" i="1"/>
  <c r="P70" i="4"/>
  <c r="I73" i="7"/>
  <c r="I75" i="7" s="1"/>
  <c r="I46" i="7"/>
  <c r="P63" i="1"/>
  <c r="P93" i="1" s="1"/>
  <c r="I63" i="4"/>
  <c r="K69" i="8"/>
  <c r="K71" i="8" s="1"/>
  <c r="K92" i="8" s="1"/>
  <c r="K42" i="8"/>
  <c r="K63" i="8" s="1"/>
  <c r="K100" i="8" s="1"/>
  <c r="O25" i="8"/>
  <c r="O35" i="8" s="1"/>
  <c r="O34" i="8"/>
  <c r="G46" i="7"/>
  <c r="G73" i="7"/>
  <c r="G75" i="7" s="1"/>
  <c r="O32" i="9"/>
  <c r="O86" i="8"/>
  <c r="O92" i="8" s="1"/>
  <c r="O63" i="8"/>
  <c r="O100" i="8" s="1"/>
  <c r="P70" i="3"/>
  <c r="P42" i="3"/>
  <c r="P69" i="3"/>
  <c r="I12" i="3"/>
  <c r="K100" i="7"/>
  <c r="I34" i="4"/>
  <c r="G42" i="5"/>
  <c r="G63" i="5" s="1"/>
  <c r="G70" i="5"/>
  <c r="G71" i="5" s="1"/>
  <c r="G92" i="5" s="1"/>
  <c r="I42" i="5"/>
  <c r="I69" i="5"/>
  <c r="I71" i="5" s="1"/>
  <c r="I92" i="5" s="1"/>
  <c r="R78" i="8"/>
  <c r="R32" i="5"/>
  <c r="D56" i="7"/>
  <c r="D76" i="7"/>
  <c r="D85" i="6"/>
  <c r="D92" i="6" s="1"/>
  <c r="R76" i="8"/>
  <c r="R56" i="8"/>
  <c r="M79" i="13"/>
  <c r="R77" i="8"/>
  <c r="R81" i="8"/>
  <c r="M69" i="13"/>
  <c r="M71" i="13" s="1"/>
  <c r="M42" i="13"/>
  <c r="R63" i="7"/>
  <c r="R85" i="7"/>
  <c r="M73" i="13"/>
  <c r="D85" i="5"/>
  <c r="D92" i="5" s="1"/>
  <c r="D81" i="7"/>
  <c r="M83" i="13"/>
  <c r="R93" i="5"/>
  <c r="D78" i="7"/>
  <c r="D84" i="7"/>
  <c r="R84" i="8"/>
  <c r="R83" i="8"/>
  <c r="R79" i="8"/>
  <c r="D63" i="5"/>
  <c r="R34" i="6"/>
  <c r="R100" i="6"/>
  <c r="R25" i="6"/>
  <c r="R35" i="6" s="1"/>
  <c r="R90" i="9"/>
  <c r="D79" i="7"/>
  <c r="R57" i="8"/>
  <c r="R87" i="8"/>
  <c r="R82" i="8"/>
  <c r="D77" i="7"/>
  <c r="R86" i="7"/>
  <c r="D63" i="6"/>
  <c r="R46" i="8"/>
  <c r="R73" i="8"/>
  <c r="R75" i="8" s="1"/>
  <c r="D82" i="7"/>
  <c r="D83" i="7"/>
  <c r="M74" i="13"/>
  <c r="K12" i="6"/>
  <c r="K25" i="6" s="1"/>
  <c r="K35" i="6" s="1"/>
  <c r="P71" i="3" l="1"/>
  <c r="P92" i="3" s="1"/>
  <c r="O93" i="9"/>
  <c r="M85" i="13"/>
  <c r="R92" i="7"/>
  <c r="R93" i="7" s="1"/>
  <c r="O32" i="10"/>
  <c r="K32" i="9"/>
  <c r="K34" i="9" s="1"/>
  <c r="G70" i="7"/>
  <c r="G93" i="5"/>
  <c r="I100" i="4"/>
  <c r="I25" i="3"/>
  <c r="I35" i="3" s="1"/>
  <c r="G73" i="8"/>
  <c r="G75" i="8" s="1"/>
  <c r="G46" i="8"/>
  <c r="O87" i="10"/>
  <c r="O57" i="10"/>
  <c r="I32" i="6"/>
  <c r="P69" i="4"/>
  <c r="P71" i="4" s="1"/>
  <c r="P92" i="4" s="1"/>
  <c r="P42" i="4"/>
  <c r="K93" i="8"/>
  <c r="I93" i="4"/>
  <c r="G42" i="6"/>
  <c r="G63" i="6" s="1"/>
  <c r="G70" i="6"/>
  <c r="G71" i="6" s="1"/>
  <c r="G92" i="6" s="1"/>
  <c r="G100" i="5"/>
  <c r="G34" i="5"/>
  <c r="K70" i="10"/>
  <c r="P32" i="3"/>
  <c r="I46" i="8"/>
  <c r="I73" i="8"/>
  <c r="I75" i="8" s="1"/>
  <c r="P100" i="1"/>
  <c r="P34" i="1"/>
  <c r="P25" i="1"/>
  <c r="P35" i="1" s="1"/>
  <c r="K42" i="9"/>
  <c r="K63" i="9" s="1"/>
  <c r="K69" i="9"/>
  <c r="K71" i="9" s="1"/>
  <c r="K92" i="9" s="1"/>
  <c r="I34" i="5"/>
  <c r="O93" i="8"/>
  <c r="G32" i="6"/>
  <c r="M75" i="13"/>
  <c r="I63" i="5"/>
  <c r="P63" i="3"/>
  <c r="P93" i="3" s="1"/>
  <c r="O25" i="9"/>
  <c r="O35" i="9" s="1"/>
  <c r="O100" i="9"/>
  <c r="O34" i="9"/>
  <c r="I42" i="6"/>
  <c r="I69" i="6"/>
  <c r="I71" i="6" s="1"/>
  <c r="I92" i="6" s="1"/>
  <c r="I12" i="4"/>
  <c r="D100" i="6"/>
  <c r="D82" i="8"/>
  <c r="R90" i="10"/>
  <c r="R78" i="9"/>
  <c r="D79" i="8"/>
  <c r="M63" i="13"/>
  <c r="R77" i="9"/>
  <c r="R76" i="9"/>
  <c r="R56" i="9"/>
  <c r="D93" i="6"/>
  <c r="R34" i="5"/>
  <c r="R100" i="5"/>
  <c r="R25" i="5"/>
  <c r="R35" i="5" s="1"/>
  <c r="M72" i="1"/>
  <c r="M42" i="12"/>
  <c r="D81" i="8"/>
  <c r="R63" i="8"/>
  <c r="R86" i="9"/>
  <c r="R57" i="9"/>
  <c r="M73" i="12"/>
  <c r="D83" i="8"/>
  <c r="M84" i="12"/>
  <c r="D85" i="7"/>
  <c r="D92" i="7" s="1"/>
  <c r="M73" i="16"/>
  <c r="D77" i="8"/>
  <c r="D56" i="8"/>
  <c r="D76" i="8"/>
  <c r="R86" i="8"/>
  <c r="R84" i="9"/>
  <c r="R83" i="9"/>
  <c r="M74" i="12"/>
  <c r="D100" i="5"/>
  <c r="R32" i="7"/>
  <c r="M70" i="14"/>
  <c r="D84" i="8"/>
  <c r="M92" i="13"/>
  <c r="M93" i="13" s="1"/>
  <c r="R32" i="8"/>
  <c r="D63" i="7"/>
  <c r="D78" i="8"/>
  <c r="M69" i="12"/>
  <c r="R46" i="9"/>
  <c r="R73" i="9"/>
  <c r="R75" i="9" s="1"/>
  <c r="R81" i="9"/>
  <c r="D93" i="5"/>
  <c r="R85" i="8"/>
  <c r="R92" i="8" s="1"/>
  <c r="R93" i="8" s="1"/>
  <c r="R79" i="9"/>
  <c r="R82" i="9"/>
  <c r="M72" i="12"/>
  <c r="M75" i="12" s="1"/>
  <c r="M46" i="12"/>
  <c r="K12" i="7"/>
  <c r="K25" i="7" s="1"/>
  <c r="K35" i="7" s="1"/>
  <c r="K93" i="9" l="1"/>
  <c r="G93" i="6"/>
  <c r="O32" i="11"/>
  <c r="I12" i="5"/>
  <c r="I42" i="7"/>
  <c r="I69" i="7"/>
  <c r="I71" i="7" s="1"/>
  <c r="I92" i="7" s="1"/>
  <c r="P100" i="3"/>
  <c r="P34" i="3"/>
  <c r="P25" i="3"/>
  <c r="P35" i="3" s="1"/>
  <c r="O25" i="10"/>
  <c r="O35" i="10" s="1"/>
  <c r="O34" i="10"/>
  <c r="I25" i="4"/>
  <c r="I35" i="4" s="1"/>
  <c r="I63" i="6"/>
  <c r="G100" i="6"/>
  <c r="G34" i="6"/>
  <c r="I93" i="5"/>
  <c r="K70" i="11"/>
  <c r="G32" i="7"/>
  <c r="G12" i="12"/>
  <c r="G25" i="12" s="1"/>
  <c r="G35" i="12" s="1"/>
  <c r="G69" i="7"/>
  <c r="G71" i="7" s="1"/>
  <c r="G92" i="7" s="1"/>
  <c r="G42" i="7"/>
  <c r="G63" i="7" s="1"/>
  <c r="I34" i="6"/>
  <c r="I100" i="6"/>
  <c r="G73" i="9"/>
  <c r="G75" i="9" s="1"/>
  <c r="G46" i="9"/>
  <c r="K32" i="10"/>
  <c r="K34" i="10" s="1"/>
  <c r="G69" i="8"/>
  <c r="I73" i="9"/>
  <c r="I75" i="9" s="1"/>
  <c r="I46" i="9"/>
  <c r="I32" i="7"/>
  <c r="K69" i="10"/>
  <c r="K71" i="10" s="1"/>
  <c r="K92" i="10" s="1"/>
  <c r="K42" i="10"/>
  <c r="K63" i="10" s="1"/>
  <c r="I100" i="5"/>
  <c r="P63" i="4"/>
  <c r="P93" i="4" s="1"/>
  <c r="O86" i="10"/>
  <c r="O92" i="10" s="1"/>
  <c r="O63" i="10"/>
  <c r="O100" i="10" s="1"/>
  <c r="M42" i="14"/>
  <c r="M69" i="14"/>
  <c r="M71" i="14" s="1"/>
  <c r="M84" i="15"/>
  <c r="M56" i="16"/>
  <c r="M76" i="16"/>
  <c r="D79" i="9"/>
  <c r="M46" i="16"/>
  <c r="M72" i="16"/>
  <c r="M74" i="14"/>
  <c r="M79" i="16"/>
  <c r="M77" i="16"/>
  <c r="M84" i="1"/>
  <c r="D84" i="9"/>
  <c r="M70" i="16"/>
  <c r="M80" i="16"/>
  <c r="M83" i="1"/>
  <c r="M74" i="15"/>
  <c r="M81" i="16"/>
  <c r="M79" i="15"/>
  <c r="M78" i="1"/>
  <c r="D56" i="9"/>
  <c r="D76" i="9"/>
  <c r="R63" i="9"/>
  <c r="R46" i="10"/>
  <c r="R73" i="10"/>
  <c r="R75" i="10" s="1"/>
  <c r="R83" i="10"/>
  <c r="R79" i="10"/>
  <c r="M83" i="12"/>
  <c r="M78" i="15"/>
  <c r="M74" i="1"/>
  <c r="R34" i="8"/>
  <c r="R100" i="8"/>
  <c r="R25" i="8"/>
  <c r="R35" i="8" s="1"/>
  <c r="R87" i="10"/>
  <c r="R57" i="10"/>
  <c r="M74" i="16"/>
  <c r="M77" i="12"/>
  <c r="M78" i="16"/>
  <c r="M80" i="15"/>
  <c r="M73" i="1"/>
  <c r="D93" i="7"/>
  <c r="M42" i="15"/>
  <c r="M69" i="15"/>
  <c r="M70" i="12"/>
  <c r="M71" i="12" s="1"/>
  <c r="M82" i="1"/>
  <c r="R81" i="10"/>
  <c r="M46" i="14"/>
  <c r="M72" i="14"/>
  <c r="M80" i="12"/>
  <c r="M83" i="14"/>
  <c r="M82" i="16"/>
  <c r="M42" i="1"/>
  <c r="M69" i="1"/>
  <c r="R32" i="9"/>
  <c r="D77" i="9"/>
  <c r="D78" i="9"/>
  <c r="M56" i="12"/>
  <c r="M76" i="12"/>
  <c r="M82" i="14"/>
  <c r="M77" i="1"/>
  <c r="D81" i="9"/>
  <c r="D85" i="8"/>
  <c r="D92" i="8" s="1"/>
  <c r="R76" i="10"/>
  <c r="R56" i="10"/>
  <c r="R78" i="10"/>
  <c r="M73" i="15"/>
  <c r="M82" i="12"/>
  <c r="M77" i="14"/>
  <c r="M82" i="15"/>
  <c r="M70" i="3"/>
  <c r="R90" i="11"/>
  <c r="M56" i="15"/>
  <c r="M76" i="15"/>
  <c r="M83" i="15"/>
  <c r="M46" i="1"/>
  <c r="R85" i="9"/>
  <c r="R92" i="9" s="1"/>
  <c r="R93" i="9" s="1"/>
  <c r="M70" i="15"/>
  <c r="M81" i="12"/>
  <c r="M84" i="16"/>
  <c r="M83" i="16"/>
  <c r="M80" i="1"/>
  <c r="R82" i="11"/>
  <c r="M69" i="16"/>
  <c r="M42" i="16"/>
  <c r="M80" i="14"/>
  <c r="M79" i="1"/>
  <c r="D82" i="9"/>
  <c r="D100" i="7"/>
  <c r="R100" i="7"/>
  <c r="R34" i="7"/>
  <c r="R25" i="7"/>
  <c r="R35" i="7" s="1"/>
  <c r="D63" i="8"/>
  <c r="M77" i="15"/>
  <c r="M73" i="14"/>
  <c r="M81" i="14"/>
  <c r="M79" i="14"/>
  <c r="M56" i="14"/>
  <c r="M76" i="14"/>
  <c r="M76" i="1"/>
  <c r="M56" i="1"/>
  <c r="D83" i="9"/>
  <c r="R82" i="10"/>
  <c r="R77" i="10"/>
  <c r="R84" i="10"/>
  <c r="M79" i="12"/>
  <c r="M84" i="14"/>
  <c r="M70" i="1"/>
  <c r="M100" i="13"/>
  <c r="M46" i="15"/>
  <c r="M72" i="15"/>
  <c r="M78" i="12"/>
  <c r="M78" i="14"/>
  <c r="M81" i="15"/>
  <c r="M81" i="1"/>
  <c r="K12" i="8"/>
  <c r="K25" i="8" s="1"/>
  <c r="K35" i="8" s="1"/>
  <c r="M75" i="15" l="1"/>
  <c r="M71" i="16"/>
  <c r="K100" i="10"/>
  <c r="K93" i="10"/>
  <c r="M75" i="1"/>
  <c r="G93" i="7"/>
  <c r="K70" i="18"/>
  <c r="I63" i="7"/>
  <c r="I25" i="5"/>
  <c r="I35" i="5" s="1"/>
  <c r="G32" i="8"/>
  <c r="G70" i="9"/>
  <c r="G34" i="7"/>
  <c r="G100" i="7"/>
  <c r="I46" i="10"/>
  <c r="I73" i="10"/>
  <c r="I75" i="10" s="1"/>
  <c r="I93" i="6"/>
  <c r="O93" i="10"/>
  <c r="I34" i="7"/>
  <c r="I100" i="7"/>
  <c r="P32" i="4"/>
  <c r="I12" i="6"/>
  <c r="O87" i="11"/>
  <c r="O57" i="11"/>
  <c r="I32" i="8"/>
  <c r="O25" i="11"/>
  <c r="O35" i="11" s="1"/>
  <c r="O34" i="11"/>
  <c r="K32" i="11"/>
  <c r="K34" i="11" s="1"/>
  <c r="O32" i="18"/>
  <c r="G46" i="10"/>
  <c r="G73" i="10"/>
  <c r="G75" i="10" s="1"/>
  <c r="G42" i="8"/>
  <c r="G63" i="8" s="1"/>
  <c r="G70" i="8"/>
  <c r="G71" i="8" s="1"/>
  <c r="G92" i="8" s="1"/>
  <c r="I69" i="8"/>
  <c r="I71" i="8" s="1"/>
  <c r="I92" i="8" s="1"/>
  <c r="I42" i="8"/>
  <c r="G12" i="1"/>
  <c r="G25" i="1" s="1"/>
  <c r="G35" i="1" s="1"/>
  <c r="K69" i="11"/>
  <c r="K71" i="11" s="1"/>
  <c r="K92" i="11" s="1"/>
  <c r="K42" i="11"/>
  <c r="K63" i="11" s="1"/>
  <c r="M85" i="14"/>
  <c r="M92" i="14" s="1"/>
  <c r="M72" i="3"/>
  <c r="M46" i="3"/>
  <c r="D77" i="10"/>
  <c r="R85" i="10"/>
  <c r="M70" i="4"/>
  <c r="M63" i="1"/>
  <c r="M75" i="14"/>
  <c r="R63" i="10"/>
  <c r="R73" i="11"/>
  <c r="R75" i="11" s="1"/>
  <c r="R46" i="11"/>
  <c r="M83" i="3"/>
  <c r="D79" i="10"/>
  <c r="R83" i="11"/>
  <c r="R79" i="11"/>
  <c r="R81" i="11"/>
  <c r="M63" i="16"/>
  <c r="M76" i="3"/>
  <c r="M56" i="3"/>
  <c r="R100" i="9"/>
  <c r="R34" i="9"/>
  <c r="R25" i="9"/>
  <c r="R35" i="9" s="1"/>
  <c r="D82" i="10"/>
  <c r="R57" i="11"/>
  <c r="R87" i="11"/>
  <c r="R77" i="11"/>
  <c r="M80" i="3"/>
  <c r="M71" i="15"/>
  <c r="M63" i="12"/>
  <c r="D85" i="9"/>
  <c r="D92" i="9" s="1"/>
  <c r="R76" i="11"/>
  <c r="R56" i="11"/>
  <c r="R78" i="11"/>
  <c r="M78" i="3"/>
  <c r="M85" i="16"/>
  <c r="D83" i="10"/>
  <c r="M73" i="3"/>
  <c r="M85" i="1"/>
  <c r="M77" i="3"/>
  <c r="M85" i="15"/>
  <c r="D93" i="8"/>
  <c r="M85" i="12"/>
  <c r="M92" i="12" s="1"/>
  <c r="R84" i="11"/>
  <c r="M81" i="3"/>
  <c r="D78" i="10"/>
  <c r="R90" i="18"/>
  <c r="M79" i="3"/>
  <c r="D81" i="10"/>
  <c r="M75" i="16"/>
  <c r="M84" i="3"/>
  <c r="D100" i="8"/>
  <c r="M72" i="4"/>
  <c r="M46" i="4"/>
  <c r="M76" i="4"/>
  <c r="D84" i="10"/>
  <c r="M42" i="3"/>
  <c r="M69" i="3"/>
  <c r="M71" i="3" s="1"/>
  <c r="M71" i="1"/>
  <c r="M92" i="1" s="1"/>
  <c r="M63" i="15"/>
  <c r="R86" i="10"/>
  <c r="D56" i="10"/>
  <c r="D76" i="10"/>
  <c r="D63" i="9"/>
  <c r="R32" i="10"/>
  <c r="M74" i="3"/>
  <c r="M63" i="14"/>
  <c r="M82" i="3"/>
  <c r="K12" i="9"/>
  <c r="K25" i="9" s="1"/>
  <c r="K35" i="9" s="1"/>
  <c r="K93" i="11" l="1"/>
  <c r="M92" i="16"/>
  <c r="M93" i="16" s="1"/>
  <c r="R92" i="10"/>
  <c r="R93" i="10" s="1"/>
  <c r="K100" i="11"/>
  <c r="M93" i="1"/>
  <c r="M93" i="12"/>
  <c r="M56" i="4"/>
  <c r="I93" i="7"/>
  <c r="G93" i="8"/>
  <c r="I63" i="8"/>
  <c r="O25" i="18"/>
  <c r="O35" i="18" s="1"/>
  <c r="O34" i="18"/>
  <c r="I34" i="8"/>
  <c r="O86" i="11"/>
  <c r="O92" i="11" s="1"/>
  <c r="O63" i="11"/>
  <c r="O100" i="11" s="1"/>
  <c r="I12" i="7"/>
  <c r="I69" i="9"/>
  <c r="I71" i="9" s="1"/>
  <c r="I92" i="9" s="1"/>
  <c r="I42" i="9"/>
  <c r="G73" i="11"/>
  <c r="G75" i="11" s="1"/>
  <c r="G46" i="11"/>
  <c r="G69" i="9"/>
  <c r="G71" i="9" s="1"/>
  <c r="G92" i="9" s="1"/>
  <c r="G42" i="9"/>
  <c r="G63" i="9" s="1"/>
  <c r="I32" i="9"/>
  <c r="K69" i="18"/>
  <c r="K71" i="18" s="1"/>
  <c r="K92" i="18" s="1"/>
  <c r="K42" i="18"/>
  <c r="K63" i="18" s="1"/>
  <c r="K70" i="20"/>
  <c r="G69" i="10"/>
  <c r="G32" i="9"/>
  <c r="I25" i="6"/>
  <c r="I35" i="6" s="1"/>
  <c r="P34" i="4"/>
  <c r="P100" i="4"/>
  <c r="P25" i="4"/>
  <c r="P35" i="4" s="1"/>
  <c r="O57" i="18"/>
  <c r="O87" i="18"/>
  <c r="I73" i="11"/>
  <c r="I75" i="11" s="1"/>
  <c r="I46" i="11"/>
  <c r="O32" i="20"/>
  <c r="K32" i="18"/>
  <c r="K34" i="18" s="1"/>
  <c r="D85" i="10"/>
  <c r="D92" i="10" s="1"/>
  <c r="G12" i="3"/>
  <c r="G25" i="3" s="1"/>
  <c r="G35" i="3" s="1"/>
  <c r="O87" i="20"/>
  <c r="O57" i="20"/>
  <c r="G100" i="8"/>
  <c r="G34" i="8"/>
  <c r="S32" i="11"/>
  <c r="D83" i="11"/>
  <c r="R100" i="10"/>
  <c r="R34" i="10"/>
  <c r="R25" i="10"/>
  <c r="R35" i="10" s="1"/>
  <c r="M100" i="15"/>
  <c r="M73" i="4"/>
  <c r="M93" i="14"/>
  <c r="M83" i="4"/>
  <c r="D84" i="11"/>
  <c r="M85" i="3"/>
  <c r="M80" i="4"/>
  <c r="M75" i="3"/>
  <c r="R73" i="18"/>
  <c r="R75" i="18" s="1"/>
  <c r="R46" i="18"/>
  <c r="R82" i="18"/>
  <c r="D100" i="9"/>
  <c r="M63" i="3"/>
  <c r="M74" i="4"/>
  <c r="R85" i="11"/>
  <c r="R79" i="18"/>
  <c r="M81" i="4"/>
  <c r="D81" i="11"/>
  <c r="M100" i="14"/>
  <c r="M72" i="5"/>
  <c r="R77" i="18"/>
  <c r="R83" i="18"/>
  <c r="M84" i="4"/>
  <c r="D93" i="9"/>
  <c r="M92" i="15"/>
  <c r="M93" i="15" s="1"/>
  <c r="R86" i="11"/>
  <c r="R57" i="18"/>
  <c r="R87" i="18"/>
  <c r="R78" i="18"/>
  <c r="R84" i="18"/>
  <c r="M42" i="4"/>
  <c r="M69" i="4"/>
  <c r="M71" i="4" s="1"/>
  <c r="D78" i="11"/>
  <c r="M100" i="1"/>
  <c r="D77" i="11"/>
  <c r="M79" i="4"/>
  <c r="R82" i="20"/>
  <c r="D79" i="11"/>
  <c r="D63" i="10"/>
  <c r="M77" i="4"/>
  <c r="D82" i="11"/>
  <c r="R76" i="18"/>
  <c r="R56" i="18"/>
  <c r="R81" i="18"/>
  <c r="M78" i="4"/>
  <c r="M100" i="12"/>
  <c r="R90" i="20"/>
  <c r="M82" i="4"/>
  <c r="R63" i="11"/>
  <c r="D56" i="11"/>
  <c r="D76" i="11"/>
  <c r="R32" i="11"/>
  <c r="K12" i="10"/>
  <c r="K25" i="10" s="1"/>
  <c r="K35" i="10" s="1"/>
  <c r="D93" i="10" l="1"/>
  <c r="M46" i="5"/>
  <c r="I93" i="8"/>
  <c r="I100" i="8"/>
  <c r="D85" i="11"/>
  <c r="D92" i="11" s="1"/>
  <c r="M75" i="4"/>
  <c r="M92" i="4" s="1"/>
  <c r="R85" i="18"/>
  <c r="G93" i="9"/>
  <c r="K70" i="21"/>
  <c r="O25" i="20"/>
  <c r="O35" i="20" s="1"/>
  <c r="O34" i="20"/>
  <c r="O32" i="21"/>
  <c r="K32" i="20"/>
  <c r="K34" i="20" s="1"/>
  <c r="G69" i="11"/>
  <c r="R92" i="11"/>
  <c r="R93" i="11" s="1"/>
  <c r="M92" i="3"/>
  <c r="M93" i="3" s="1"/>
  <c r="O87" i="21"/>
  <c r="O57" i="21"/>
  <c r="I69" i="10"/>
  <c r="I71" i="10" s="1"/>
  <c r="I92" i="10" s="1"/>
  <c r="I42" i="10"/>
  <c r="G34" i="9"/>
  <c r="G100" i="9"/>
  <c r="O93" i="11"/>
  <c r="O86" i="18"/>
  <c r="O92" i="18" s="1"/>
  <c r="O63" i="18"/>
  <c r="O100" i="18" s="1"/>
  <c r="K100" i="18"/>
  <c r="G12" i="4"/>
  <c r="G25" i="4" s="1"/>
  <c r="G35" i="4" s="1"/>
  <c r="G73" i="18"/>
  <c r="G75" i="18" s="1"/>
  <c r="G46" i="18"/>
  <c r="G32" i="10"/>
  <c r="I12" i="8"/>
  <c r="K93" i="18"/>
  <c r="I63" i="9"/>
  <c r="M85" i="4"/>
  <c r="O86" i="20"/>
  <c r="O92" i="20" s="1"/>
  <c r="O63" i="20"/>
  <c r="O100" i="20" s="1"/>
  <c r="G42" i="10"/>
  <c r="G63" i="10" s="1"/>
  <c r="G70" i="10"/>
  <c r="G71" i="10" s="1"/>
  <c r="G92" i="10" s="1"/>
  <c r="I32" i="10"/>
  <c r="I73" i="18"/>
  <c r="I75" i="18" s="1"/>
  <c r="I46" i="18"/>
  <c r="K42" i="20"/>
  <c r="K63" i="20" s="1"/>
  <c r="K69" i="20"/>
  <c r="K71" i="20" s="1"/>
  <c r="K92" i="20" s="1"/>
  <c r="I34" i="9"/>
  <c r="I100" i="9"/>
  <c r="I25" i="7"/>
  <c r="I35" i="7" s="1"/>
  <c r="M83" i="5"/>
  <c r="M63" i="4"/>
  <c r="M81" i="5"/>
  <c r="D78" i="18"/>
  <c r="M72" i="6"/>
  <c r="R84" i="20"/>
  <c r="R56" i="20"/>
  <c r="R76" i="20"/>
  <c r="M82" i="5"/>
  <c r="M84" i="5"/>
  <c r="M80" i="5"/>
  <c r="M73" i="5"/>
  <c r="M56" i="5"/>
  <c r="M76" i="5"/>
  <c r="R63" i="18"/>
  <c r="R87" i="20"/>
  <c r="R57" i="20"/>
  <c r="M77" i="5"/>
  <c r="S82" i="11"/>
  <c r="S32" i="18"/>
  <c r="R100" i="11"/>
  <c r="R34" i="11"/>
  <c r="R25" i="11"/>
  <c r="R35" i="11" s="1"/>
  <c r="D63" i="11"/>
  <c r="D100" i="10"/>
  <c r="R79" i="20"/>
  <c r="R86" i="18"/>
  <c r="R92" i="18" s="1"/>
  <c r="R93" i="18" s="1"/>
  <c r="D81" i="18"/>
  <c r="R46" i="20"/>
  <c r="R73" i="20"/>
  <c r="R75" i="20" s="1"/>
  <c r="R77" i="20"/>
  <c r="D83" i="18"/>
  <c r="M74" i="5"/>
  <c r="R83" i="20"/>
  <c r="R81" i="20"/>
  <c r="M78" i="5"/>
  <c r="R32" i="18"/>
  <c r="D82" i="18"/>
  <c r="D76" i="18"/>
  <c r="D56" i="18"/>
  <c r="R78" i="20"/>
  <c r="M79" i="5"/>
  <c r="D84" i="18"/>
  <c r="D77" i="18"/>
  <c r="M100" i="3"/>
  <c r="M69" i="5"/>
  <c r="M42" i="5"/>
  <c r="D79" i="18"/>
  <c r="S34" i="11"/>
  <c r="S25" i="11"/>
  <c r="S35" i="11" s="1"/>
  <c r="M70" i="5"/>
  <c r="K12" i="11"/>
  <c r="K25" i="11" s="1"/>
  <c r="K35" i="11" s="1"/>
  <c r="M46" i="6" l="1"/>
  <c r="M93" i="4"/>
  <c r="K100" i="20"/>
  <c r="G93" i="10"/>
  <c r="I93" i="9"/>
  <c r="K93" i="20"/>
  <c r="G32" i="11"/>
  <c r="M75" i="5"/>
  <c r="I69" i="11"/>
  <c r="I71" i="11" s="1"/>
  <c r="I92" i="11" s="1"/>
  <c r="I42" i="11"/>
  <c r="G73" i="20"/>
  <c r="G75" i="20" s="1"/>
  <c r="G46" i="20"/>
  <c r="G42" i="11"/>
  <c r="G63" i="11" s="1"/>
  <c r="G70" i="11"/>
  <c r="G71" i="11" s="1"/>
  <c r="G92" i="11" s="1"/>
  <c r="K69" i="21"/>
  <c r="K71" i="21" s="1"/>
  <c r="K92" i="21" s="1"/>
  <c r="K42" i="21"/>
  <c r="K63" i="21" s="1"/>
  <c r="O25" i="21"/>
  <c r="O35" i="21" s="1"/>
  <c r="O34" i="21"/>
  <c r="G69" i="18"/>
  <c r="I46" i="20"/>
  <c r="I73" i="20"/>
  <c r="I75" i="20" s="1"/>
  <c r="I25" i="8"/>
  <c r="I35" i="8" s="1"/>
  <c r="O87" i="23"/>
  <c r="O57" i="23"/>
  <c r="K70" i="23"/>
  <c r="O93" i="20"/>
  <c r="O93" i="18"/>
  <c r="O32" i="23"/>
  <c r="K32" i="21"/>
  <c r="K34" i="21" s="1"/>
  <c r="I34" i="10"/>
  <c r="I32" i="11"/>
  <c r="G12" i="5"/>
  <c r="G25" i="5" s="1"/>
  <c r="G35" i="5" s="1"/>
  <c r="G100" i="10"/>
  <c r="G34" i="10"/>
  <c r="I63" i="10"/>
  <c r="O86" i="21"/>
  <c r="O92" i="21" s="1"/>
  <c r="O63" i="21"/>
  <c r="O100" i="21" s="1"/>
  <c r="I12" i="9"/>
  <c r="D84" i="20"/>
  <c r="M78" i="6"/>
  <c r="D100" i="11"/>
  <c r="M42" i="6"/>
  <c r="M69" i="6"/>
  <c r="D81" i="20"/>
  <c r="M74" i="6"/>
  <c r="S80" i="11"/>
  <c r="M63" i="5"/>
  <c r="R100" i="18"/>
  <c r="R34" i="18"/>
  <c r="R25" i="18"/>
  <c r="R35" i="18" s="1"/>
  <c r="D63" i="18"/>
  <c r="R63" i="20"/>
  <c r="S34" i="18"/>
  <c r="S25" i="18"/>
  <c r="S35" i="18" s="1"/>
  <c r="M77" i="6"/>
  <c r="R86" i="20"/>
  <c r="D83" i="20"/>
  <c r="D82" i="20"/>
  <c r="S79" i="11"/>
  <c r="M83" i="6"/>
  <c r="M100" i="4"/>
  <c r="S77" i="11"/>
  <c r="S56" i="11"/>
  <c r="M84" i="6"/>
  <c r="M71" i="5"/>
  <c r="D85" i="18"/>
  <c r="D92" i="18" s="1"/>
  <c r="S81" i="11"/>
  <c r="M70" i="6"/>
  <c r="D78" i="20"/>
  <c r="M79" i="6"/>
  <c r="M85" i="5"/>
  <c r="D77" i="20"/>
  <c r="D79" i="20"/>
  <c r="D93" i="11"/>
  <c r="M56" i="6"/>
  <c r="M76" i="6"/>
  <c r="M80" i="6"/>
  <c r="S32" i="20"/>
  <c r="D76" i="20"/>
  <c r="D56" i="20"/>
  <c r="S78" i="11"/>
  <c r="M82" i="6"/>
  <c r="S84" i="11"/>
  <c r="M73" i="6"/>
  <c r="M75" i="6" s="1"/>
  <c r="M81" i="6"/>
  <c r="R85" i="20"/>
  <c r="R92" i="20" s="1"/>
  <c r="R32" i="20"/>
  <c r="K12" i="18"/>
  <c r="K25" i="18" s="1"/>
  <c r="K35" i="18" s="1"/>
  <c r="D93" i="18" l="1"/>
  <c r="G93" i="11"/>
  <c r="R93" i="20"/>
  <c r="D85" i="20"/>
  <c r="D92" i="20" s="1"/>
  <c r="O32" i="24"/>
  <c r="K70" i="24"/>
  <c r="I25" i="9"/>
  <c r="I35" i="9" s="1"/>
  <c r="O93" i="21"/>
  <c r="O25" i="23"/>
  <c r="O35" i="23" s="1"/>
  <c r="O34" i="23"/>
  <c r="G42" i="18"/>
  <c r="G63" i="18" s="1"/>
  <c r="G70" i="18"/>
  <c r="G71" i="18" s="1"/>
  <c r="G92" i="18" s="1"/>
  <c r="K42" i="23"/>
  <c r="K63" i="23" s="1"/>
  <c r="K69" i="23"/>
  <c r="K71" i="23" s="1"/>
  <c r="K92" i="23" s="1"/>
  <c r="O86" i="23"/>
  <c r="O92" i="23" s="1"/>
  <c r="O63" i="23"/>
  <c r="O100" i="23" s="1"/>
  <c r="K93" i="21"/>
  <c r="I63" i="11"/>
  <c r="I93" i="11" s="1"/>
  <c r="K32" i="23"/>
  <c r="K34" i="23" s="1"/>
  <c r="G32" i="18"/>
  <c r="G70" i="20"/>
  <c r="I100" i="10"/>
  <c r="O87" i="24"/>
  <c r="O57" i="24"/>
  <c r="G100" i="11"/>
  <c r="G34" i="11"/>
  <c r="I69" i="18"/>
  <c r="I71" i="18" s="1"/>
  <c r="I92" i="18" s="1"/>
  <c r="I42" i="18"/>
  <c r="G46" i="21"/>
  <c r="G73" i="21"/>
  <c r="G75" i="21" s="1"/>
  <c r="I34" i="11"/>
  <c r="G12" i="6"/>
  <c r="G25" i="6" s="1"/>
  <c r="G35" i="6" s="1"/>
  <c r="I12" i="10"/>
  <c r="I32" i="18"/>
  <c r="I46" i="21"/>
  <c r="I73" i="21"/>
  <c r="I75" i="21" s="1"/>
  <c r="G12" i="7"/>
  <c r="G25" i="7" s="1"/>
  <c r="G35" i="7" s="1"/>
  <c r="I93" i="10"/>
  <c r="K100" i="21"/>
  <c r="S82" i="20"/>
  <c r="T32" i="11"/>
  <c r="S34" i="20"/>
  <c r="S25" i="20"/>
  <c r="S35" i="20" s="1"/>
  <c r="M83" i="7"/>
  <c r="S79" i="18"/>
  <c r="S56" i="18"/>
  <c r="S77" i="18"/>
  <c r="T82" i="11"/>
  <c r="T85" i="11" s="1"/>
  <c r="T92" i="11" s="1"/>
  <c r="T56" i="11"/>
  <c r="T63" i="11" s="1"/>
  <c r="M42" i="7"/>
  <c r="M69" i="7"/>
  <c r="M46" i="7"/>
  <c r="M72" i="7"/>
  <c r="M80" i="7"/>
  <c r="S63" i="11"/>
  <c r="D100" i="18"/>
  <c r="S81" i="18"/>
  <c r="M77" i="7"/>
  <c r="S80" i="18"/>
  <c r="M56" i="7"/>
  <c r="M76" i="7"/>
  <c r="S78" i="18"/>
  <c r="M79" i="7"/>
  <c r="M81" i="7"/>
  <c r="S85" i="11"/>
  <c r="S92" i="11" s="1"/>
  <c r="S93" i="11" s="1"/>
  <c r="S82" i="18"/>
  <c r="M82" i="7"/>
  <c r="M71" i="6"/>
  <c r="M72" i="8"/>
  <c r="M84" i="7"/>
  <c r="M46" i="8"/>
  <c r="R34" i="20"/>
  <c r="R100" i="20"/>
  <c r="R25" i="20"/>
  <c r="R35" i="20" s="1"/>
  <c r="D63" i="20"/>
  <c r="S84" i="18"/>
  <c r="M78" i="7"/>
  <c r="M85" i="6"/>
  <c r="M92" i="5"/>
  <c r="M93" i="5" s="1"/>
  <c r="M70" i="7"/>
  <c r="M100" i="5"/>
  <c r="M74" i="7"/>
  <c r="M63" i="6"/>
  <c r="M73" i="7"/>
  <c r="K12" i="20"/>
  <c r="K25" i="20" s="1"/>
  <c r="K35" i="20" s="1"/>
  <c r="I100" i="11" l="1"/>
  <c r="G93" i="18"/>
  <c r="K32" i="24"/>
  <c r="K34" i="24" s="1"/>
  <c r="G32" i="20"/>
  <c r="I34" i="18"/>
  <c r="I63" i="18"/>
  <c r="O86" i="24"/>
  <c r="O92" i="24" s="1"/>
  <c r="O63" i="24"/>
  <c r="O100" i="24" s="1"/>
  <c r="I32" i="20"/>
  <c r="G100" i="18"/>
  <c r="G34" i="18"/>
  <c r="K93" i="23"/>
  <c r="K32" i="25"/>
  <c r="K34" i="25" s="1"/>
  <c r="G70" i="21"/>
  <c r="K100" i="23"/>
  <c r="O25" i="24"/>
  <c r="O35" i="24" s="1"/>
  <c r="O34" i="24"/>
  <c r="T93" i="11"/>
  <c r="I25" i="10"/>
  <c r="I35" i="10" s="1"/>
  <c r="K42" i="24"/>
  <c r="K63" i="24" s="1"/>
  <c r="K69" i="24"/>
  <c r="K71" i="24" s="1"/>
  <c r="K92" i="24" s="1"/>
  <c r="G46" i="23"/>
  <c r="G73" i="23"/>
  <c r="G75" i="23" s="1"/>
  <c r="I46" i="23"/>
  <c r="I73" i="23"/>
  <c r="I75" i="23" s="1"/>
  <c r="G69" i="20"/>
  <c r="G71" i="20" s="1"/>
  <c r="G92" i="20" s="1"/>
  <c r="G42" i="20"/>
  <c r="G63" i="20" s="1"/>
  <c r="I42" i="20"/>
  <c r="I69" i="20"/>
  <c r="I71" i="20" s="1"/>
  <c r="I92" i="20" s="1"/>
  <c r="O93" i="23"/>
  <c r="K70" i="25"/>
  <c r="S80" i="20"/>
  <c r="M42" i="8"/>
  <c r="M69" i="8"/>
  <c r="S78" i="20"/>
  <c r="M63" i="7"/>
  <c r="R90" i="25"/>
  <c r="S84" i="20"/>
  <c r="M81" i="8"/>
  <c r="S63" i="18"/>
  <c r="R87" i="25"/>
  <c r="R57" i="25"/>
  <c r="M78" i="8"/>
  <c r="D100" i="20"/>
  <c r="S79" i="20"/>
  <c r="M80" i="8"/>
  <c r="M92" i="6"/>
  <c r="M93" i="6" s="1"/>
  <c r="R79" i="25"/>
  <c r="R81" i="25"/>
  <c r="R83" i="25"/>
  <c r="M85" i="7"/>
  <c r="S100" i="11"/>
  <c r="M75" i="7"/>
  <c r="M79" i="8"/>
  <c r="T34" i="11"/>
  <c r="T100" i="11"/>
  <c r="S81" i="20"/>
  <c r="M74" i="8"/>
  <c r="R76" i="25"/>
  <c r="R56" i="25"/>
  <c r="R78" i="25"/>
  <c r="M77" i="8"/>
  <c r="M82" i="8"/>
  <c r="R73" i="25"/>
  <c r="R75" i="25" s="1"/>
  <c r="R46" i="25"/>
  <c r="M56" i="8"/>
  <c r="M76" i="8"/>
  <c r="M70" i="8"/>
  <c r="M100" i="6"/>
  <c r="M70" i="9"/>
  <c r="M73" i="8"/>
  <c r="M84" i="8"/>
  <c r="M71" i="7"/>
  <c r="D93" i="20"/>
  <c r="R84" i="25"/>
  <c r="R77" i="25"/>
  <c r="S56" i="20"/>
  <c r="S77" i="20"/>
  <c r="S85" i="18"/>
  <c r="S92" i="18" s="1"/>
  <c r="R82" i="25"/>
  <c r="M83" i="8"/>
  <c r="K12" i="21"/>
  <c r="K25" i="21" s="1"/>
  <c r="K35" i="21" s="1"/>
  <c r="K12" i="25"/>
  <c r="K25" i="25" s="1"/>
  <c r="K35" i="25" s="1"/>
  <c r="K100" i="24" l="1"/>
  <c r="M92" i="7"/>
  <c r="M93" i="7" s="1"/>
  <c r="K93" i="24"/>
  <c r="S93" i="18"/>
  <c r="G93" i="20"/>
  <c r="I93" i="18"/>
  <c r="S85" i="20"/>
  <c r="S92" i="20" s="1"/>
  <c r="M75" i="8"/>
  <c r="O93" i="24"/>
  <c r="G69" i="23"/>
  <c r="I69" i="21"/>
  <c r="I71" i="21" s="1"/>
  <c r="I92" i="21" s="1"/>
  <c r="I42" i="21"/>
  <c r="G46" i="24"/>
  <c r="G73" i="24"/>
  <c r="G75" i="24" s="1"/>
  <c r="G34" i="20"/>
  <c r="G100" i="20"/>
  <c r="O32" i="25"/>
  <c r="O57" i="25"/>
  <c r="O87" i="25"/>
  <c r="G32" i="21"/>
  <c r="G12" i="8"/>
  <c r="G25" i="8" s="1"/>
  <c r="G35" i="8" s="1"/>
  <c r="G69" i="21"/>
  <c r="G71" i="21" s="1"/>
  <c r="G92" i="21" s="1"/>
  <c r="G42" i="21"/>
  <c r="G63" i="21" s="1"/>
  <c r="I46" i="24"/>
  <c r="I73" i="24"/>
  <c r="I75" i="24" s="1"/>
  <c r="I34" i="20"/>
  <c r="I100" i="18"/>
  <c r="I63" i="20"/>
  <c r="I32" i="21"/>
  <c r="K69" i="25"/>
  <c r="K71" i="25" s="1"/>
  <c r="K92" i="25" s="1"/>
  <c r="K42" i="25"/>
  <c r="K63" i="25" s="1"/>
  <c r="M78" i="9"/>
  <c r="M82" i="9"/>
  <c r="M100" i="7"/>
  <c r="D83" i="25"/>
  <c r="M63" i="8"/>
  <c r="M81" i="9"/>
  <c r="S32" i="25"/>
  <c r="D82" i="25"/>
  <c r="D77" i="25"/>
  <c r="R85" i="25"/>
  <c r="M80" i="9"/>
  <c r="M77" i="9"/>
  <c r="R86" i="25"/>
  <c r="D81" i="25"/>
  <c r="T12" i="11"/>
  <c r="M72" i="10"/>
  <c r="D84" i="25"/>
  <c r="T32" i="20"/>
  <c r="M83" i="9"/>
  <c r="D78" i="25"/>
  <c r="D79" i="25"/>
  <c r="M84" i="9"/>
  <c r="S63" i="20"/>
  <c r="M56" i="9"/>
  <c r="M76" i="9"/>
  <c r="M85" i="8"/>
  <c r="R63" i="25"/>
  <c r="M73" i="9"/>
  <c r="T56" i="20"/>
  <c r="T63" i="20" s="1"/>
  <c r="T82" i="20"/>
  <c r="T85" i="20" s="1"/>
  <c r="T92" i="20" s="1"/>
  <c r="D76" i="25"/>
  <c r="D56" i="25"/>
  <c r="R32" i="25"/>
  <c r="M42" i="9"/>
  <c r="M69" i="9"/>
  <c r="M71" i="9" s="1"/>
  <c r="S100" i="18"/>
  <c r="M71" i="8"/>
  <c r="M79" i="9"/>
  <c r="K12" i="23"/>
  <c r="K25" i="23" s="1"/>
  <c r="K35" i="23" s="1"/>
  <c r="D85" i="25" l="1"/>
  <c r="D92" i="25" s="1"/>
  <c r="K93" i="25"/>
  <c r="M46" i="10"/>
  <c r="G93" i="21"/>
  <c r="S93" i="20"/>
  <c r="T93" i="20"/>
  <c r="G32" i="23"/>
  <c r="G70" i="24"/>
  <c r="I100" i="20"/>
  <c r="I46" i="25"/>
  <c r="I73" i="25"/>
  <c r="I75" i="25" s="1"/>
  <c r="I93" i="20"/>
  <c r="O86" i="25"/>
  <c r="O92" i="25" s="1"/>
  <c r="O63" i="25"/>
  <c r="I63" i="21"/>
  <c r="I32" i="23"/>
  <c r="G73" i="25"/>
  <c r="G75" i="25" s="1"/>
  <c r="G46" i="25"/>
  <c r="I69" i="23"/>
  <c r="I71" i="23" s="1"/>
  <c r="I92" i="23" s="1"/>
  <c r="I42" i="23"/>
  <c r="I34" i="21"/>
  <c r="G100" i="21"/>
  <c r="G34" i="21"/>
  <c r="G42" i="23"/>
  <c r="G63" i="23" s="1"/>
  <c r="G70" i="23"/>
  <c r="G71" i="23" s="1"/>
  <c r="G92" i="23" s="1"/>
  <c r="O25" i="25"/>
  <c r="O35" i="25" s="1"/>
  <c r="O34" i="25"/>
  <c r="D63" i="25"/>
  <c r="D93" i="25" s="1"/>
  <c r="M42" i="10"/>
  <c r="M69" i="10"/>
  <c r="R92" i="25"/>
  <c r="R93" i="25" s="1"/>
  <c r="M46" i="9"/>
  <c r="M72" i="9"/>
  <c r="M81" i="10"/>
  <c r="M79" i="10"/>
  <c r="M74" i="9"/>
  <c r="M80" i="10"/>
  <c r="M83" i="10"/>
  <c r="M70" i="10"/>
  <c r="M78" i="10"/>
  <c r="M92" i="8"/>
  <c r="M93" i="8" s="1"/>
  <c r="M85" i="9"/>
  <c r="M77" i="10"/>
  <c r="T25" i="11"/>
  <c r="T35" i="11" s="1"/>
  <c r="M56" i="10"/>
  <c r="M76" i="10"/>
  <c r="M100" i="8"/>
  <c r="M73" i="10"/>
  <c r="R34" i="25"/>
  <c r="R25" i="25"/>
  <c r="R35" i="25" s="1"/>
  <c r="S100" i="20"/>
  <c r="M82" i="10"/>
  <c r="T34" i="20"/>
  <c r="T100" i="20"/>
  <c r="S34" i="25"/>
  <c r="S25" i="25"/>
  <c r="S35" i="25" s="1"/>
  <c r="M74" i="10"/>
  <c r="M84" i="10"/>
  <c r="M70" i="11"/>
  <c r="K12" i="24"/>
  <c r="K25" i="24" s="1"/>
  <c r="K35" i="24" s="1"/>
  <c r="M63" i="9" l="1"/>
  <c r="I100" i="21"/>
  <c r="I93" i="21"/>
  <c r="G69" i="24"/>
  <c r="G71" i="24" s="1"/>
  <c r="G92" i="24" s="1"/>
  <c r="G42" i="24"/>
  <c r="G63" i="24" s="1"/>
  <c r="G12" i="10"/>
  <c r="G25" i="10" s="1"/>
  <c r="G35" i="10" s="1"/>
  <c r="G34" i="23"/>
  <c r="G100" i="23"/>
  <c r="G32" i="24"/>
  <c r="G70" i="25"/>
  <c r="O93" i="25"/>
  <c r="M75" i="10"/>
  <c r="G93" i="23"/>
  <c r="G12" i="9"/>
  <c r="G25" i="9" s="1"/>
  <c r="G35" i="9" s="1"/>
  <c r="I42" i="24"/>
  <c r="I69" i="24"/>
  <c r="I71" i="24" s="1"/>
  <c r="I92" i="24" s="1"/>
  <c r="I63" i="23"/>
  <c r="I34" i="23"/>
  <c r="I32" i="24"/>
  <c r="M85" i="10"/>
  <c r="S78" i="25"/>
  <c r="M71" i="10"/>
  <c r="S80" i="25"/>
  <c r="S77" i="25"/>
  <c r="S56" i="25"/>
  <c r="S82" i="25"/>
  <c r="S79" i="25"/>
  <c r="M75" i="9"/>
  <c r="M92" i="9" s="1"/>
  <c r="M63" i="10"/>
  <c r="S81" i="25"/>
  <c r="S84" i="25"/>
  <c r="T12" i="20"/>
  <c r="M78" i="11"/>
  <c r="M84" i="11"/>
  <c r="M77" i="11"/>
  <c r="M80" i="11"/>
  <c r="M76" i="11"/>
  <c r="M56" i="11"/>
  <c r="M69" i="11"/>
  <c r="M71" i="11" s="1"/>
  <c r="M42" i="11"/>
  <c r="M46" i="11"/>
  <c r="M72" i="11"/>
  <c r="M74" i="11"/>
  <c r="M73" i="11"/>
  <c r="M79" i="11"/>
  <c r="M81" i="11"/>
  <c r="M83" i="11"/>
  <c r="M82" i="11"/>
  <c r="M100" i="9" l="1"/>
  <c r="M93" i="9"/>
  <c r="I93" i="23"/>
  <c r="G93" i="24"/>
  <c r="I69" i="25"/>
  <c r="I71" i="25" s="1"/>
  <c r="I92" i="25" s="1"/>
  <c r="I42" i="25"/>
  <c r="I63" i="24"/>
  <c r="I100" i="23"/>
  <c r="G12" i="11"/>
  <c r="G25" i="11" s="1"/>
  <c r="G35" i="11" s="1"/>
  <c r="G32" i="25"/>
  <c r="M92" i="10"/>
  <c r="G100" i="24"/>
  <c r="G34" i="24"/>
  <c r="I34" i="24"/>
  <c r="I32" i="25"/>
  <c r="G69" i="25"/>
  <c r="G71" i="25" s="1"/>
  <c r="G92" i="25" s="1"/>
  <c r="G42" i="25"/>
  <c r="G63" i="25" s="1"/>
  <c r="S85" i="25"/>
  <c r="S92" i="25" s="1"/>
  <c r="S63" i="25"/>
  <c r="T32" i="25"/>
  <c r="M100" i="10"/>
  <c r="M93" i="10"/>
  <c r="T82" i="25"/>
  <c r="T85" i="25" s="1"/>
  <c r="T92" i="25" s="1"/>
  <c r="T56" i="25"/>
  <c r="T63" i="25" s="1"/>
  <c r="T25" i="20"/>
  <c r="T35" i="20" s="1"/>
  <c r="M70" i="18"/>
  <c r="M42" i="18"/>
  <c r="M69" i="18"/>
  <c r="M85" i="11"/>
  <c r="M81" i="18"/>
  <c r="M82" i="18"/>
  <c r="M75" i="11"/>
  <c r="M84" i="18"/>
  <c r="M76" i="18"/>
  <c r="M56" i="18"/>
  <c r="M80" i="18"/>
  <c r="M63" i="11"/>
  <c r="M83" i="18"/>
  <c r="M77" i="18"/>
  <c r="M79" i="18"/>
  <c r="M78" i="18"/>
  <c r="T93" i="25" l="1"/>
  <c r="M71" i="18"/>
  <c r="G93" i="25"/>
  <c r="I100" i="24"/>
  <c r="S93" i="25"/>
  <c r="I93" i="24"/>
  <c r="G34" i="25"/>
  <c r="G12" i="18"/>
  <c r="G25" i="18" s="1"/>
  <c r="G35" i="18" s="1"/>
  <c r="I34" i="25"/>
  <c r="I63" i="25"/>
  <c r="T34" i="25"/>
  <c r="M92" i="11"/>
  <c r="M93" i="11" s="1"/>
  <c r="T12" i="25"/>
  <c r="M78" i="20"/>
  <c r="M100" i="11"/>
  <c r="M79" i="20"/>
  <c r="M56" i="20"/>
  <c r="M76" i="20"/>
  <c r="M80" i="20"/>
  <c r="M85" i="18"/>
  <c r="M83" i="20"/>
  <c r="M84" i="20"/>
  <c r="M77" i="20"/>
  <c r="M81" i="20"/>
  <c r="M70" i="20"/>
  <c r="M69" i="20"/>
  <c r="M42" i="20"/>
  <c r="M82" i="20"/>
  <c r="M71" i="20" l="1"/>
  <c r="G12" i="21"/>
  <c r="G25" i="21" s="1"/>
  <c r="G35" i="21" s="1"/>
  <c r="G12" i="20"/>
  <c r="G25" i="20" s="1"/>
  <c r="G35" i="20" s="1"/>
  <c r="I93" i="25"/>
  <c r="T25" i="25"/>
  <c r="T35" i="25" s="1"/>
  <c r="M76" i="21"/>
  <c r="M56" i="21"/>
  <c r="M42" i="21"/>
  <c r="M69" i="21"/>
  <c r="M78" i="21"/>
  <c r="M84" i="21"/>
  <c r="M79" i="21"/>
  <c r="M82" i="21"/>
  <c r="M77" i="21"/>
  <c r="M85" i="20"/>
  <c r="M81" i="21"/>
  <c r="M80" i="21"/>
  <c r="M70" i="21"/>
  <c r="M76" i="23"/>
  <c r="M83" i="21"/>
  <c r="M56" i="23" l="1"/>
  <c r="M69" i="24"/>
  <c r="M82" i="23"/>
  <c r="M81" i="24"/>
  <c r="M77" i="23"/>
  <c r="M78" i="23"/>
  <c r="M79" i="23"/>
  <c r="M84" i="23"/>
  <c r="M70" i="23"/>
  <c r="M80" i="23"/>
  <c r="M81" i="23"/>
  <c r="M42" i="23"/>
  <c r="M69" i="23"/>
  <c r="M83" i="23"/>
  <c r="M71" i="21"/>
  <c r="M85" i="21"/>
  <c r="M71" i="23" l="1"/>
  <c r="G12" i="23"/>
  <c r="G25" i="23" s="1"/>
  <c r="G35" i="23" s="1"/>
  <c r="M85" i="23"/>
  <c r="M83" i="24"/>
  <c r="M84" i="24"/>
  <c r="M78" i="24"/>
  <c r="M42" i="24"/>
  <c r="M70" i="24"/>
  <c r="M71" i="24" s="1"/>
  <c r="M80" i="24"/>
  <c r="M79" i="24"/>
  <c r="M70" i="25"/>
  <c r="M77" i="24"/>
  <c r="M76" i="24"/>
  <c r="M56" i="24"/>
  <c r="M82" i="24"/>
  <c r="G12" i="24" l="1"/>
  <c r="G25" i="24" s="1"/>
  <c r="G35" i="24" s="1"/>
  <c r="G12" i="25"/>
  <c r="G25" i="25" s="1"/>
  <c r="G35" i="25" s="1"/>
  <c r="M78" i="25"/>
  <c r="M82" i="25"/>
  <c r="M84" i="25"/>
  <c r="M85" i="24"/>
  <c r="M80" i="25"/>
  <c r="M81" i="25"/>
  <c r="M77" i="25"/>
  <c r="M76" i="25"/>
  <c r="M56" i="25"/>
  <c r="M83" i="25"/>
  <c r="M69" i="25"/>
  <c r="M71" i="25" s="1"/>
  <c r="M42" i="25"/>
  <c r="M79" i="25"/>
  <c r="M85" i="25" l="1"/>
  <c r="R6" i="13" l="1"/>
  <c r="R22" i="13"/>
  <c r="R12" i="13" l="1"/>
  <c r="R25" i="13" s="1"/>
  <c r="R35" i="13" s="1"/>
  <c r="S6" i="21" l="1"/>
  <c r="S12" i="21" s="1"/>
  <c r="S22" i="21"/>
  <c r="S6" i="12"/>
  <c r="S22" i="12"/>
  <c r="S6" i="7"/>
  <c r="S22" i="7"/>
  <c r="S6" i="6"/>
  <c r="S22" i="6"/>
  <c r="S22" i="9"/>
  <c r="S6" i="9"/>
  <c r="R6" i="23"/>
  <c r="R22" i="23"/>
  <c r="S22" i="1"/>
  <c r="S6" i="1"/>
  <c r="S22" i="10"/>
  <c r="S6" i="10"/>
  <c r="S22" i="4"/>
  <c r="S6" i="4"/>
  <c r="S6" i="3"/>
  <c r="S22" i="3"/>
  <c r="S32" i="21" l="1"/>
  <c r="S34" i="21" s="1"/>
  <c r="S12" i="4"/>
  <c r="S6" i="23"/>
  <c r="S12" i="23" s="1"/>
  <c r="S22" i="23"/>
  <c r="S12" i="1"/>
  <c r="S12" i="9"/>
  <c r="R22" i="21"/>
  <c r="R6" i="21"/>
  <c r="S25" i="21"/>
  <c r="S35" i="21" s="1"/>
  <c r="S22" i="13"/>
  <c r="S6" i="13"/>
  <c r="R12" i="23"/>
  <c r="S6" i="5"/>
  <c r="S22" i="5"/>
  <c r="S12" i="7"/>
  <c r="R6" i="24"/>
  <c r="R22" i="24"/>
  <c r="S12" i="3"/>
  <c r="S12" i="10"/>
  <c r="S12" i="6"/>
  <c r="S12" i="12"/>
  <c r="S12" i="5" l="1"/>
  <c r="S32" i="3"/>
  <c r="S81" i="21"/>
  <c r="S79" i="21"/>
  <c r="S32" i="6"/>
  <c r="R12" i="24"/>
  <c r="S22" i="24"/>
  <c r="S6" i="24"/>
  <c r="S12" i="24" s="1"/>
  <c r="S32" i="4"/>
  <c r="S25" i="4" s="1"/>
  <c r="S35" i="4" s="1"/>
  <c r="S6" i="14"/>
  <c r="S22" i="14"/>
  <c r="S32" i="23"/>
  <c r="S34" i="23" s="1"/>
  <c r="S82" i="21"/>
  <c r="S25" i="3"/>
  <c r="S35" i="3" s="1"/>
  <c r="S32" i="12"/>
  <c r="S32" i="9"/>
  <c r="S25" i="9" s="1"/>
  <c r="S35" i="9" s="1"/>
  <c r="S12" i="13"/>
  <c r="S32" i="1"/>
  <c r="S25" i="1" s="1"/>
  <c r="S35" i="1" s="1"/>
  <c r="S32" i="7"/>
  <c r="S78" i="21"/>
  <c r="S84" i="21"/>
  <c r="S82" i="1"/>
  <c r="S25" i="6"/>
  <c r="S35" i="6" s="1"/>
  <c r="R12" i="21"/>
  <c r="S6" i="8"/>
  <c r="S22" i="8"/>
  <c r="S32" i="10"/>
  <c r="T32" i="21" l="1"/>
  <c r="T34" i="21" s="1"/>
  <c r="S25" i="10"/>
  <c r="S35" i="10" s="1"/>
  <c r="S34" i="10"/>
  <c r="S82" i="4"/>
  <c r="S81" i="3"/>
  <c r="S78" i="12"/>
  <c r="S81" i="4"/>
  <c r="S82" i="3"/>
  <c r="S77" i="12"/>
  <c r="S56" i="12"/>
  <c r="S56" i="10"/>
  <c r="S77" i="10"/>
  <c r="S81" i="1"/>
  <c r="S81" i="7"/>
  <c r="S82" i="12"/>
  <c r="S79" i="9"/>
  <c r="S78" i="4"/>
  <c r="S80" i="3"/>
  <c r="S84" i="12"/>
  <c r="S80" i="9"/>
  <c r="S79" i="23"/>
  <c r="S84" i="23"/>
  <c r="S82" i="23"/>
  <c r="S12" i="8"/>
  <c r="S32" i="5"/>
  <c r="S79" i="12"/>
  <c r="S34" i="1"/>
  <c r="S25" i="12"/>
  <c r="S35" i="12" s="1"/>
  <c r="S34" i="12"/>
  <c r="S80" i="1"/>
  <c r="S79" i="7"/>
  <c r="S80" i="6"/>
  <c r="S80" i="10"/>
  <c r="S12" i="14"/>
  <c r="S79" i="1"/>
  <c r="S82" i="7"/>
  <c r="S77" i="6"/>
  <c r="S56" i="6"/>
  <c r="S82" i="9"/>
  <c r="S25" i="5"/>
  <c r="S35" i="5" s="1"/>
  <c r="S78" i="1"/>
  <c r="S56" i="3"/>
  <c r="S77" i="3"/>
  <c r="S81" i="12"/>
  <c r="S84" i="9"/>
  <c r="S56" i="21"/>
  <c r="S63" i="21" s="1"/>
  <c r="S100" i="21" s="1"/>
  <c r="S77" i="21"/>
  <c r="S78" i="23"/>
  <c r="S32" i="24"/>
  <c r="S84" i="1"/>
  <c r="S80" i="7"/>
  <c r="S79" i="6"/>
  <c r="S81" i="9"/>
  <c r="R56" i="23"/>
  <c r="R76" i="23"/>
  <c r="R78" i="23"/>
  <c r="R77" i="23"/>
  <c r="S84" i="7"/>
  <c r="S78" i="6"/>
  <c r="S32" i="13"/>
  <c r="S56" i="9"/>
  <c r="S77" i="9"/>
  <c r="R79" i="23"/>
  <c r="R83" i="23"/>
  <c r="S34" i="4"/>
  <c r="S25" i="23"/>
  <c r="S35" i="23" s="1"/>
  <c r="S80" i="4"/>
  <c r="S84" i="6"/>
  <c r="S82" i="10"/>
  <c r="R90" i="23"/>
  <c r="S77" i="1"/>
  <c r="S56" i="1"/>
  <c r="S77" i="7"/>
  <c r="S56" i="7"/>
  <c r="S82" i="6"/>
  <c r="S81" i="10"/>
  <c r="S80" i="21"/>
  <c r="S81" i="23"/>
  <c r="S78" i="7"/>
  <c r="S79" i="3"/>
  <c r="S79" i="10"/>
  <c r="S25" i="7"/>
  <c r="S35" i="7" s="1"/>
  <c r="S34" i="7"/>
  <c r="S34" i="9"/>
  <c r="S84" i="4"/>
  <c r="S84" i="3"/>
  <c r="S80" i="12"/>
  <c r="S78" i="9"/>
  <c r="S34" i="6"/>
  <c r="S77" i="4"/>
  <c r="S56" i="4"/>
  <c r="S78" i="3"/>
  <c r="S78" i="10"/>
  <c r="R73" i="23"/>
  <c r="R75" i="23" s="1"/>
  <c r="R46" i="23"/>
  <c r="R81" i="23"/>
  <c r="S34" i="3"/>
  <c r="S79" i="4"/>
  <c r="S81" i="6"/>
  <c r="S84" i="10"/>
  <c r="R87" i="23"/>
  <c r="R57" i="23"/>
  <c r="R84" i="23"/>
  <c r="R82" i="23"/>
  <c r="S85" i="1" l="1"/>
  <c r="S92" i="1" s="1"/>
  <c r="S78" i="24"/>
  <c r="T32" i="23"/>
  <c r="T82" i="1"/>
  <c r="T85" i="1" s="1"/>
  <c r="T92" i="1" s="1"/>
  <c r="T56" i="1"/>
  <c r="T63" i="1" s="1"/>
  <c r="S80" i="5"/>
  <c r="S80" i="23"/>
  <c r="S85" i="7"/>
  <c r="S92" i="7" s="1"/>
  <c r="S63" i="9"/>
  <c r="S34" i="13"/>
  <c r="R85" i="23"/>
  <c r="R56" i="24"/>
  <c r="R76" i="24"/>
  <c r="R79" i="24"/>
  <c r="R82" i="24"/>
  <c r="R83" i="24"/>
  <c r="T82" i="10"/>
  <c r="T85" i="10" s="1"/>
  <c r="T92" i="10" s="1"/>
  <c r="T56" i="10"/>
  <c r="T63" i="10" s="1"/>
  <c r="T82" i="3"/>
  <c r="T85" i="3" s="1"/>
  <c r="T92" i="3" s="1"/>
  <c r="T56" i="3"/>
  <c r="T63" i="3" s="1"/>
  <c r="S81" i="13"/>
  <c r="R78" i="21"/>
  <c r="R83" i="21"/>
  <c r="D78" i="23"/>
  <c r="S78" i="5"/>
  <c r="R57" i="21"/>
  <c r="R87" i="21"/>
  <c r="S63" i="12"/>
  <c r="T32" i="7"/>
  <c r="T32" i="4"/>
  <c r="S77" i="5"/>
  <c r="S56" i="5"/>
  <c r="S79" i="24"/>
  <c r="S84" i="24"/>
  <c r="R86" i="23"/>
  <c r="R92" i="23" s="1"/>
  <c r="R63" i="23"/>
  <c r="S63" i="4"/>
  <c r="R87" i="24"/>
  <c r="R57" i="24"/>
  <c r="R78" i="24"/>
  <c r="T32" i="1"/>
  <c r="R90" i="21"/>
  <c r="R82" i="21"/>
  <c r="R79" i="21"/>
  <c r="R77" i="21"/>
  <c r="S63" i="1"/>
  <c r="S93" i="1" s="1"/>
  <c r="S84" i="13"/>
  <c r="S56" i="23"/>
  <c r="S63" i="23" s="1"/>
  <c r="S100" i="23" s="1"/>
  <c r="S77" i="23"/>
  <c r="S85" i="3"/>
  <c r="S92" i="3" s="1"/>
  <c r="D56" i="23"/>
  <c r="D76" i="23"/>
  <c r="S82" i="5"/>
  <c r="S82" i="13"/>
  <c r="R84" i="21"/>
  <c r="S85" i="12"/>
  <c r="S92" i="12" s="1"/>
  <c r="S93" i="12" s="1"/>
  <c r="R90" i="24"/>
  <c r="T82" i="21"/>
  <c r="T85" i="21" s="1"/>
  <c r="T92" i="21" s="1"/>
  <c r="T56" i="21"/>
  <c r="T63" i="21" s="1"/>
  <c r="T100" i="21" s="1"/>
  <c r="T56" i="7"/>
  <c r="T63" i="7" s="1"/>
  <c r="T82" i="7"/>
  <c r="T85" i="7" s="1"/>
  <c r="T92" i="7" s="1"/>
  <c r="T82" i="4"/>
  <c r="T85" i="4" s="1"/>
  <c r="T92" i="4" s="1"/>
  <c r="T56" i="4"/>
  <c r="T63" i="4" s="1"/>
  <c r="S81" i="24"/>
  <c r="S85" i="4"/>
  <c r="S92" i="4" s="1"/>
  <c r="S79" i="13"/>
  <c r="D82" i="23"/>
  <c r="S81" i="5"/>
  <c r="S25" i="24"/>
  <c r="S35" i="24" s="1"/>
  <c r="S34" i="24"/>
  <c r="S63" i="3"/>
  <c r="S63" i="6"/>
  <c r="D83" i="23"/>
  <c r="S25" i="13"/>
  <c r="S35" i="13" s="1"/>
  <c r="T82" i="6"/>
  <c r="T85" i="6" s="1"/>
  <c r="T92" i="6" s="1"/>
  <c r="T56" i="6"/>
  <c r="T63" i="6" s="1"/>
  <c r="S32" i="8"/>
  <c r="S77" i="13"/>
  <c r="S56" i="13"/>
  <c r="S85" i="10"/>
  <c r="S92" i="10" s="1"/>
  <c r="R84" i="24"/>
  <c r="R77" i="24"/>
  <c r="S78" i="13"/>
  <c r="R56" i="21"/>
  <c r="R76" i="21"/>
  <c r="R81" i="21"/>
  <c r="S82" i="24"/>
  <c r="S79" i="5"/>
  <c r="D84" i="23"/>
  <c r="S63" i="7"/>
  <c r="D81" i="23"/>
  <c r="S85" i="9"/>
  <c r="S92" i="9" s="1"/>
  <c r="S93" i="9" s="1"/>
  <c r="T32" i="10"/>
  <c r="T32" i="3"/>
  <c r="S84" i="5"/>
  <c r="R32" i="23"/>
  <c r="S85" i="21"/>
  <c r="S92" i="21" s="1"/>
  <c r="S93" i="21" s="1"/>
  <c r="S85" i="6"/>
  <c r="S92" i="6" s="1"/>
  <c r="D79" i="23"/>
  <c r="D77" i="23"/>
  <c r="S34" i="5"/>
  <c r="R73" i="24"/>
  <c r="R75" i="24" s="1"/>
  <c r="R46" i="24"/>
  <c r="R81" i="24"/>
  <c r="T32" i="6"/>
  <c r="S32" i="14"/>
  <c r="R46" i="21"/>
  <c r="R73" i="21"/>
  <c r="R75" i="21" s="1"/>
  <c r="S63" i="10"/>
  <c r="S80" i="13"/>
  <c r="S93" i="6" l="1"/>
  <c r="T93" i="10"/>
  <c r="T93" i="6"/>
  <c r="S85" i="23"/>
  <c r="S92" i="23" s="1"/>
  <c r="S93" i="23" s="1"/>
  <c r="R85" i="21"/>
  <c r="R93" i="23"/>
  <c r="T93" i="4"/>
  <c r="T93" i="21"/>
  <c r="S93" i="4"/>
  <c r="T93" i="7"/>
  <c r="R63" i="21"/>
  <c r="D78" i="21"/>
  <c r="D79" i="24"/>
  <c r="T32" i="5"/>
  <c r="S93" i="10"/>
  <c r="S85" i="13"/>
  <c r="S92" i="13" s="1"/>
  <c r="S34" i="8"/>
  <c r="S100" i="3"/>
  <c r="S81" i="8"/>
  <c r="S80" i="24"/>
  <c r="D76" i="21"/>
  <c r="D56" i="21"/>
  <c r="S25" i="8"/>
  <c r="S35" i="8" s="1"/>
  <c r="T34" i="1"/>
  <c r="T100" i="1"/>
  <c r="S100" i="4"/>
  <c r="S81" i="14"/>
  <c r="D84" i="21"/>
  <c r="R85" i="24"/>
  <c r="S100" i="9"/>
  <c r="D78" i="24"/>
  <c r="T12" i="7"/>
  <c r="T34" i="23"/>
  <c r="S78" i="14"/>
  <c r="S100" i="10"/>
  <c r="R34" i="23"/>
  <c r="R100" i="23"/>
  <c r="R25" i="23"/>
  <c r="R35" i="23" s="1"/>
  <c r="T34" i="10"/>
  <c r="T100" i="10"/>
  <c r="D56" i="24"/>
  <c r="D76" i="24"/>
  <c r="S100" i="7"/>
  <c r="S84" i="14"/>
  <c r="S80" i="8"/>
  <c r="D77" i="24"/>
  <c r="D85" i="23"/>
  <c r="D92" i="23" s="1"/>
  <c r="S93" i="3"/>
  <c r="S84" i="8"/>
  <c r="T100" i="4"/>
  <c r="T34" i="4"/>
  <c r="S100" i="12"/>
  <c r="D77" i="21"/>
  <c r="S80" i="14"/>
  <c r="S25" i="14"/>
  <c r="S35" i="14" s="1"/>
  <c r="S34" i="14"/>
  <c r="D83" i="24"/>
  <c r="S56" i="14"/>
  <c r="S77" i="14"/>
  <c r="S63" i="13"/>
  <c r="S100" i="6"/>
  <c r="T12" i="1"/>
  <c r="S82" i="14"/>
  <c r="D84" i="24"/>
  <c r="S78" i="8"/>
  <c r="S63" i="5"/>
  <c r="S93" i="7"/>
  <c r="D79" i="21"/>
  <c r="T93" i="1"/>
  <c r="S77" i="8"/>
  <c r="S56" i="8"/>
  <c r="S77" i="24"/>
  <c r="S85" i="24" s="1"/>
  <c r="S92" i="24" s="1"/>
  <c r="S56" i="24"/>
  <c r="S63" i="24" s="1"/>
  <c r="S100" i="24" s="1"/>
  <c r="T34" i="6"/>
  <c r="T100" i="6"/>
  <c r="R63" i="24"/>
  <c r="D83" i="21"/>
  <c r="T34" i="3"/>
  <c r="T100" i="3"/>
  <c r="D82" i="24"/>
  <c r="T82" i="5"/>
  <c r="T85" i="5" s="1"/>
  <c r="T92" i="5" s="1"/>
  <c r="T56" i="5"/>
  <c r="T63" i="5" s="1"/>
  <c r="S79" i="8"/>
  <c r="D81" i="24"/>
  <c r="S79" i="14"/>
  <c r="D81" i="21"/>
  <c r="D63" i="23"/>
  <c r="S100" i="1"/>
  <c r="R86" i="24"/>
  <c r="T12" i="4"/>
  <c r="S85" i="5"/>
  <c r="S92" i="5" s="1"/>
  <c r="T100" i="7"/>
  <c r="T34" i="7"/>
  <c r="R86" i="21"/>
  <c r="R92" i="21" s="1"/>
  <c r="T93" i="3"/>
  <c r="D82" i="21"/>
  <c r="T56" i="23"/>
  <c r="T82" i="23"/>
  <c r="T85" i="23" s="1"/>
  <c r="T92" i="23" s="1"/>
  <c r="S82" i="8"/>
  <c r="S93" i="5" l="1"/>
  <c r="R32" i="21"/>
  <c r="R34" i="21" s="1"/>
  <c r="R93" i="21"/>
  <c r="R92" i="24"/>
  <c r="R93" i="24" s="1"/>
  <c r="T63" i="23"/>
  <c r="T93" i="23" s="1"/>
  <c r="D100" i="23"/>
  <c r="T93" i="5"/>
  <c r="T12" i="23"/>
  <c r="T32" i="8"/>
  <c r="S93" i="24"/>
  <c r="S100" i="13"/>
  <c r="S85" i="14"/>
  <c r="S92" i="14" s="1"/>
  <c r="D93" i="23"/>
  <c r="D63" i="24"/>
  <c r="T12" i="10"/>
  <c r="T56" i="16"/>
  <c r="T82" i="16"/>
  <c r="T85" i="16" s="1"/>
  <c r="T92" i="16" s="1"/>
  <c r="S93" i="13"/>
  <c r="T34" i="5"/>
  <c r="T100" i="5"/>
  <c r="T32" i="24"/>
  <c r="T34" i="24" s="1"/>
  <c r="T12" i="3"/>
  <c r="S63" i="8"/>
  <c r="S100" i="5"/>
  <c r="T25" i="1"/>
  <c r="T35" i="1" s="1"/>
  <c r="D63" i="21"/>
  <c r="R32" i="24"/>
  <c r="T32" i="15"/>
  <c r="T12" i="21"/>
  <c r="S85" i="8"/>
  <c r="S92" i="8" s="1"/>
  <c r="S63" i="14"/>
  <c r="S100" i="14" s="1"/>
  <c r="D85" i="21"/>
  <c r="D92" i="21" s="1"/>
  <c r="R100" i="21"/>
  <c r="T12" i="6"/>
  <c r="T82" i="15"/>
  <c r="T85" i="15" s="1"/>
  <c r="T92" i="15" s="1"/>
  <c r="T56" i="15"/>
  <c r="T25" i="4"/>
  <c r="T35" i="4" s="1"/>
  <c r="T82" i="8"/>
  <c r="T85" i="8" s="1"/>
  <c r="T92" i="8" s="1"/>
  <c r="T56" i="8"/>
  <c r="T63" i="8" s="1"/>
  <c r="D85" i="24"/>
  <c r="D92" i="24" s="1"/>
  <c r="D93" i="24" s="1"/>
  <c r="T32" i="16"/>
  <c r="T25" i="7"/>
  <c r="T35" i="7" s="1"/>
  <c r="R25" i="21" l="1"/>
  <c r="R35" i="21" s="1"/>
  <c r="S93" i="8"/>
  <c r="D93" i="21"/>
  <c r="T93" i="8"/>
  <c r="T63" i="15"/>
  <c r="T25" i="6"/>
  <c r="T35" i="6" s="1"/>
  <c r="D100" i="21"/>
  <c r="T82" i="24"/>
  <c r="T85" i="24" s="1"/>
  <c r="T92" i="24" s="1"/>
  <c r="T56" i="24"/>
  <c r="T12" i="5"/>
  <c r="D100" i="24"/>
  <c r="T100" i="23"/>
  <c r="T82" i="14"/>
  <c r="T85" i="14" s="1"/>
  <c r="T92" i="14" s="1"/>
  <c r="T56" i="14"/>
  <c r="T25" i="21"/>
  <c r="T35" i="21" s="1"/>
  <c r="T25" i="3"/>
  <c r="T35" i="3" s="1"/>
  <c r="T63" i="16"/>
  <c r="S93" i="14"/>
  <c r="T34" i="8"/>
  <c r="T100" i="8"/>
  <c r="T32" i="14"/>
  <c r="R34" i="24"/>
  <c r="R100" i="24"/>
  <c r="R25" i="24"/>
  <c r="R35" i="24" s="1"/>
  <c r="S100" i="8"/>
  <c r="T25" i="23"/>
  <c r="T35" i="23" s="1"/>
  <c r="T34" i="16"/>
  <c r="T34" i="15"/>
  <c r="T100" i="15"/>
  <c r="T93" i="16"/>
  <c r="T25" i="10"/>
  <c r="T35" i="10" s="1"/>
  <c r="T93" i="15" l="1"/>
  <c r="T12" i="15"/>
  <c r="T63" i="24"/>
  <c r="T93" i="24" s="1"/>
  <c r="T12" i="16"/>
  <c r="T34" i="14"/>
  <c r="T12" i="14"/>
  <c r="T63" i="14"/>
  <c r="T12" i="8"/>
  <c r="T25" i="5"/>
  <c r="T35" i="5" s="1"/>
  <c r="T93" i="14" l="1"/>
  <c r="T25" i="14"/>
  <c r="T35" i="14" s="1"/>
  <c r="T100" i="14"/>
  <c r="T25" i="16"/>
  <c r="T35" i="16" s="1"/>
  <c r="T25" i="15"/>
  <c r="T35" i="15" s="1"/>
  <c r="T25" i="8"/>
  <c r="T35" i="8" s="1"/>
  <c r="T12" i="24"/>
  <c r="T100" i="24"/>
  <c r="T25" i="24" l="1"/>
  <c r="T35" i="24" s="1"/>
  <c r="U70" i="15" l="1"/>
  <c r="U69" i="16"/>
  <c r="U70" i="16"/>
  <c r="U46" i="16" l="1"/>
  <c r="U72" i="16"/>
  <c r="U75" i="16" s="1"/>
  <c r="U46" i="15"/>
  <c r="U72" i="15"/>
  <c r="U75" i="15" s="1"/>
  <c r="U42" i="16"/>
  <c r="U63" i="16" s="1"/>
  <c r="U71" i="16"/>
  <c r="U69" i="15"/>
  <c r="U71" i="15" s="1"/>
  <c r="U42" i="15"/>
  <c r="U92" i="16" l="1"/>
  <c r="U63" i="15"/>
  <c r="U100" i="15" s="1"/>
  <c r="U93" i="16"/>
  <c r="U92" i="15"/>
  <c r="U93" i="15" s="1"/>
  <c r="U70" i="14" l="1"/>
  <c r="U72" i="14" l="1"/>
  <c r="U75" i="14" s="1"/>
  <c r="U46" i="14"/>
  <c r="U42" i="14"/>
  <c r="U69" i="14"/>
  <c r="U71" i="14" s="1"/>
  <c r="U63" i="14" l="1"/>
  <c r="U100" i="14" s="1"/>
  <c r="U92" i="14"/>
  <c r="U93" i="14" s="1"/>
  <c r="I22" i="25" l="1"/>
  <c r="I12" i="25" l="1"/>
  <c r="M90" i="25" l="1"/>
  <c r="M32" i="25"/>
  <c r="I25" i="25"/>
  <c r="I35" i="25" s="1"/>
  <c r="M34" i="25" l="1"/>
  <c r="M72" i="25" l="1"/>
  <c r="M46" i="25"/>
  <c r="M73" i="25"/>
  <c r="M74" i="25"/>
  <c r="M6" i="25" l="1"/>
  <c r="M22" i="25"/>
  <c r="M63" i="25"/>
  <c r="M75" i="25"/>
  <c r="M92" i="25" s="1"/>
  <c r="M93" i="25" l="1"/>
  <c r="M12" i="25"/>
  <c r="M25" i="25" l="1"/>
  <c r="M35" i="25" s="1"/>
  <c r="I22" i="18" l="1"/>
  <c r="I12" i="18" l="1"/>
  <c r="M32" i="21"/>
  <c r="I22" i="20"/>
  <c r="I22" i="23"/>
  <c r="M90" i="23" l="1"/>
  <c r="I12" i="23"/>
  <c r="I12" i="20"/>
  <c r="M32" i="20"/>
  <c r="M32" i="18"/>
  <c r="M90" i="21"/>
  <c r="I22" i="21"/>
  <c r="M90" i="20"/>
  <c r="M34" i="21"/>
  <c r="I22" i="24"/>
  <c r="I22" i="11"/>
  <c r="M32" i="23"/>
  <c r="I25" i="18"/>
  <c r="I35" i="18" s="1"/>
  <c r="M73" i="18" l="1"/>
  <c r="I12" i="21"/>
  <c r="M34" i="18"/>
  <c r="I12" i="11"/>
  <c r="M74" i="21"/>
  <c r="M74" i="18"/>
  <c r="I25" i="20"/>
  <c r="I35" i="20" s="1"/>
  <c r="I25" i="23"/>
  <c r="I35" i="23" s="1"/>
  <c r="M34" i="23"/>
  <c r="M90" i="18"/>
  <c r="M34" i="20"/>
  <c r="M73" i="21"/>
  <c r="M72" i="21"/>
  <c r="M46" i="21"/>
  <c r="I12" i="24"/>
  <c r="M75" i="21" l="1"/>
  <c r="M92" i="21" s="1"/>
  <c r="M90" i="24"/>
  <c r="M32" i="24"/>
  <c r="I25" i="24"/>
  <c r="I35" i="24" s="1"/>
  <c r="M73" i="20"/>
  <c r="M74" i="23"/>
  <c r="M46" i="20"/>
  <c r="M72" i="20"/>
  <c r="I25" i="21"/>
  <c r="I35" i="21" s="1"/>
  <c r="M63" i="21"/>
  <c r="M73" i="23"/>
  <c r="M22" i="23"/>
  <c r="M6" i="23"/>
  <c r="M72" i="23"/>
  <c r="M46" i="23"/>
  <c r="M22" i="21"/>
  <c r="M6" i="21"/>
  <c r="M46" i="18"/>
  <c r="M72" i="18"/>
  <c r="M75" i="18" s="1"/>
  <c r="M92" i="18" s="1"/>
  <c r="I25" i="11"/>
  <c r="I35" i="11" s="1"/>
  <c r="M74" i="20"/>
  <c r="M75" i="23" l="1"/>
  <c r="M92" i="23" s="1"/>
  <c r="M63" i="23"/>
  <c r="M100" i="21"/>
  <c r="M93" i="21"/>
  <c r="M12" i="21"/>
  <c r="M22" i="20"/>
  <c r="M6" i="20"/>
  <c r="M6" i="18"/>
  <c r="M22" i="18"/>
  <c r="M93" i="23"/>
  <c r="M75" i="20"/>
  <c r="M92" i="20" s="1"/>
  <c r="M34" i="24"/>
  <c r="M12" i="23"/>
  <c r="M63" i="20"/>
  <c r="M63" i="18"/>
  <c r="M93" i="20" l="1"/>
  <c r="M100" i="18"/>
  <c r="M25" i="23"/>
  <c r="M35" i="23" s="1"/>
  <c r="M25" i="21"/>
  <c r="M35" i="21" s="1"/>
  <c r="M73" i="24"/>
  <c r="M93" i="18"/>
  <c r="M46" i="24"/>
  <c r="M72" i="24"/>
  <c r="M12" i="20"/>
  <c r="M100" i="20"/>
  <c r="M12" i="18"/>
  <c r="M74" i="24"/>
  <c r="M100" i="23"/>
  <c r="M25" i="20" l="1"/>
  <c r="M35" i="20" s="1"/>
  <c r="M25" i="18"/>
  <c r="M35" i="18" s="1"/>
  <c r="M22" i="24"/>
  <c r="M6" i="24"/>
  <c r="M75" i="24"/>
  <c r="M92" i="24" s="1"/>
  <c r="M63" i="24"/>
  <c r="M100" i="24" l="1"/>
  <c r="M12" i="24"/>
  <c r="M93" i="24"/>
  <c r="M25" i="24" l="1"/>
  <c r="M35" i="24" s="1"/>
</calcChain>
</file>

<file path=xl/sharedStrings.xml><?xml version="1.0" encoding="utf-8"?>
<sst xmlns="http://schemas.openxmlformats.org/spreadsheetml/2006/main" count="4229" uniqueCount="255">
  <si>
    <t>ENERGÍA PRIMARIA</t>
  </si>
  <si>
    <t>ENERGÍA SECUNDARIA</t>
  </si>
  <si>
    <t>PETROLEO CRUDO</t>
  </si>
  <si>
    <t>GAS NATURAL</t>
  </si>
  <si>
    <t>CARBON MINERAL</t>
  </si>
  <si>
    <t>HIDRO</t>
  </si>
  <si>
    <t>LEÑA</t>
  </si>
  <si>
    <t>BAGAZO</t>
  </si>
  <si>
    <t>SOLAR</t>
  </si>
  <si>
    <t>OTRAS PRIMARIAS</t>
  </si>
  <si>
    <t>TOTAL ENERGIA PRIMARIA</t>
  </si>
  <si>
    <t>ENERGIA ELECTRICA</t>
  </si>
  <si>
    <t>GLP</t>
  </si>
  <si>
    <t>GASOLINAS + ALCOHOL</t>
  </si>
  <si>
    <t>KEROSENE</t>
  </si>
  <si>
    <t>AVTUR</t>
  </si>
  <si>
    <t>DIESEL</t>
  </si>
  <si>
    <t>FUEL OIL</t>
  </si>
  <si>
    <t>COQUE</t>
  </si>
  <si>
    <t>CARBON VEGETAL</t>
  </si>
  <si>
    <t>GASES</t>
  </si>
  <si>
    <t>BIODIESEL</t>
  </si>
  <si>
    <t>TOTAL ENERGIA SECUNDARIA</t>
  </si>
  <si>
    <t>TOTAL</t>
  </si>
  <si>
    <t>kbbl</t>
  </si>
  <si>
    <t>Mm3</t>
  </si>
  <si>
    <t>kt</t>
  </si>
  <si>
    <t>GWh</t>
  </si>
  <si>
    <t>kBep</t>
  </si>
  <si>
    <t>Factores de Conversión</t>
  </si>
  <si>
    <t>PRODUCCION</t>
  </si>
  <si>
    <t>IMPORTACION</t>
  </si>
  <si>
    <t>EXPORTACION</t>
  </si>
  <si>
    <t>VARIACION DE INVENTARIO</t>
  </si>
  <si>
    <t>NO APROVECHADO</t>
  </si>
  <si>
    <t>OFERTA TOTAL</t>
  </si>
  <si>
    <t>REFINERIA</t>
  </si>
  <si>
    <t>AUTOPRODUCTORES</t>
  </si>
  <si>
    <t>CENTRO DE GAS</t>
  </si>
  <si>
    <t>CARBONERA</t>
  </si>
  <si>
    <t>COQUERIA/A. HORNO</t>
  </si>
  <si>
    <t>DESTILERIA</t>
  </si>
  <si>
    <t>OTROS CENTROS</t>
  </si>
  <si>
    <t>TRANSFORMACION TOTAL</t>
  </si>
  <si>
    <t>CONSUMO PROPIO</t>
  </si>
  <si>
    <t>PERDIDAS</t>
  </si>
  <si>
    <t>AJUSTE</t>
  </si>
  <si>
    <t>TRANSPORTE</t>
  </si>
  <si>
    <t>INDUSTRIA</t>
  </si>
  <si>
    <t>AGRO,PESCA,MINER.</t>
  </si>
  <si>
    <t>CONSTRUCCION,OTR.</t>
  </si>
  <si>
    <t>CONSUMO ENERGETICO</t>
  </si>
  <si>
    <t>NO ENERGETICO</t>
  </si>
  <si>
    <t>CONSUMO FINAL</t>
  </si>
  <si>
    <t>% Ajuste/Oferta Total</t>
  </si>
  <si>
    <t>CONSUMO DE ENERGÍA NETA</t>
  </si>
  <si>
    <t>RESIDENCIAL  URBANO</t>
  </si>
  <si>
    <t>RESIDENCIAL RURAL</t>
  </si>
  <si>
    <t>RESIDENCIAL TOTAL</t>
  </si>
  <si>
    <t>RESTAURANTES</t>
  </si>
  <si>
    <t>HOTELES</t>
  </si>
  <si>
    <t>RESTO SERVICIOS</t>
  </si>
  <si>
    <t>COMERCIAL, SERV. Y PÚBL.</t>
  </si>
  <si>
    <t>INGENIOS AZUCAREROS</t>
  </si>
  <si>
    <t>RESTO IND. ALIMENTICIA</t>
  </si>
  <si>
    <t>TABACO</t>
  </si>
  <si>
    <t>TEXTILES Y CUEROS</t>
  </si>
  <si>
    <t>PAPEL E IMPRENTA</t>
  </si>
  <si>
    <t>QUIMICOS Y PLASTICOS</t>
  </si>
  <si>
    <t>CEMENTO Y CERAMICA</t>
  </si>
  <si>
    <t xml:space="preserve">RESTO INDUSTRIA </t>
  </si>
  <si>
    <t>ZONA FRANCA</t>
  </si>
  <si>
    <t>TOTAL CONSUMO NETO</t>
  </si>
  <si>
    <t>RENDI-MIENTO</t>
  </si>
  <si>
    <t>CONSUMO DE ENERGÍA ÚTIL</t>
  </si>
  <si>
    <t>TOTAL CONSUMO ÚTIL</t>
  </si>
  <si>
    <t>RENDIMIENTO</t>
  </si>
  <si>
    <t>BAJO REVISION</t>
  </si>
  <si>
    <t>BUNKERS</t>
  </si>
  <si>
    <t>SENI</t>
  </si>
  <si>
    <t>SISTEMAS AISLADOS</t>
  </si>
  <si>
    <t>RESIDENCIAL URBANO</t>
  </si>
  <si>
    <t>BALANCE ENERGETICO 2015 (Unidades Propias)</t>
  </si>
  <si>
    <t>PETROLEO CRUDO (kbbl)</t>
  </si>
  <si>
    <t>GAS NATURAL (Mm3)</t>
  </si>
  <si>
    <t>CARBON MINERAL (kt)</t>
  </si>
  <si>
    <t>HIDRO (GWh)</t>
  </si>
  <si>
    <t>LEÑA (kt)</t>
  </si>
  <si>
    <t>BAGAZO (kt)</t>
  </si>
  <si>
    <t>SOLAR (GWh)</t>
  </si>
  <si>
    <t>VIENTO (GWh)</t>
  </si>
  <si>
    <t>OTRAS PRIMARIAS (kt)</t>
  </si>
  <si>
    <t>ENERGIA ELECTRICA (GWh)</t>
  </si>
  <si>
    <t>GLP (kbbl)</t>
  </si>
  <si>
    <t>GASOLINAS + ALCOHOL (kbbl)</t>
  </si>
  <si>
    <t>KEROSENE (kbbl)</t>
  </si>
  <si>
    <t>AVTUR (kbbl)</t>
  </si>
  <si>
    <t>DIESEL (kbbl)</t>
  </si>
  <si>
    <t>FUEL OIL (kbbl)</t>
  </si>
  <si>
    <t>COQUE (kt)</t>
  </si>
  <si>
    <t>CARBON VEGETAL (kt)</t>
  </si>
  <si>
    <t>GASES (kBep)</t>
  </si>
  <si>
    <t>BIODIESEL (kbbl)</t>
  </si>
  <si>
    <t>BALANCE ENERGETICO 2014 (Unidades Propias)</t>
  </si>
  <si>
    <t>BALANCE ENERGETICO 2013 (Unidades Propias)</t>
  </si>
  <si>
    <t>BALANCE ENERGETICO 2012 (Unidades Propias)</t>
  </si>
  <si>
    <t>BALANCE ENERGETICO 2011 (Unidades Propias)</t>
  </si>
  <si>
    <t>BALANCE ENERGETICO 2010 (Unidades Propias)</t>
  </si>
  <si>
    <t>BALANCE ENERGETICO 2009 (Unidades Propias)</t>
  </si>
  <si>
    <t>BALANCE ENERGETICO 2008 (Unidades Propias)</t>
  </si>
  <si>
    <t>BALANCE ENERGETICO 2005 (Unidades Propias)</t>
  </si>
  <si>
    <t>BALANCE ENERGETICO 2004 (Unidades Propias)</t>
  </si>
  <si>
    <t>BALANCE ENERGETICO 1999 (Unidades Propias)</t>
  </si>
  <si>
    <t>BALANCE ENERGETICO 1998 (Unidades Propias)</t>
  </si>
  <si>
    <t>BALANCE ENERGETICO 2001 (Unidades Propias)</t>
  </si>
  <si>
    <t>BALANCE ENERGETICO 2000 (Unidades Propias)</t>
  </si>
  <si>
    <t>BALANCE ENERGETICO 2002 (Unidades Propias)</t>
  </si>
  <si>
    <t>BALANCE ENERGETICO 2003 (Unidades Propias)</t>
  </si>
  <si>
    <t>BALANCE ENERGETICO 2007 (Unidades Propias)</t>
  </si>
  <si>
    <t>BALANCE ENERGETICO 2006 (Unidades Propias)</t>
  </si>
  <si>
    <t>BALANCE ENERGETICO 2016 (Unidades Propias)</t>
  </si>
  <si>
    <t>LUBRICANTES</t>
  </si>
  <si>
    <t>CEMENTO ASFALTICO</t>
  </si>
  <si>
    <t>OTROS NO ENERGETICOS</t>
  </si>
  <si>
    <t>BAGAZO (kBep)</t>
  </si>
  <si>
    <t>OTRAS PRIMARIAS (kBep)</t>
  </si>
  <si>
    <t>BIODIESEL (kBep)</t>
  </si>
  <si>
    <t>LUBRICANTES (kBep)</t>
  </si>
  <si>
    <t>CEMENTO ASFALTICO (kBep)</t>
  </si>
  <si>
    <t>OTROS NO ENERGETICOS (kBep)</t>
  </si>
  <si>
    <t>Nota: Gas Natural expresado en Millon de Metros Cubicos Normalizados.</t>
  </si>
  <si>
    <t>BALANCE ENERGETICO 2017 (Unidades Propias)</t>
  </si>
  <si>
    <t>TERRESTRE</t>
  </si>
  <si>
    <t>AEREO</t>
  </si>
  <si>
    <t>METRO</t>
  </si>
  <si>
    <t>TRANSPORTE.</t>
  </si>
  <si>
    <t>INDUSTRIA.</t>
  </si>
  <si>
    <t>RESIDENCIAL.</t>
  </si>
  <si>
    <t>COMERCIAL, SERVICIO y PUBLICO.</t>
  </si>
  <si>
    <t>AGRO, PESCA y MINERIA.</t>
  </si>
  <si>
    <t>CONSTRUCCION, OTROS.</t>
  </si>
  <si>
    <t>COMERCIAL, SERVICIO y PÚBLICO.</t>
  </si>
  <si>
    <t>BALANCE ENERGETICO 2018 (Unidades Propias)</t>
  </si>
  <si>
    <t>Fuente: Sistema de Información Energética Nacional (SIEN), Actualizado al 13 de mayo 2019, 2:13 p.m.</t>
  </si>
  <si>
    <t>(Base)</t>
  </si>
  <si>
    <t>Actualizado al 26 septiembre 2014, 11:51 a.m.</t>
  </si>
  <si>
    <t>VERSIONES</t>
  </si>
  <si>
    <t>□ Revisión variación de inventario de Carbón Mineral, año 2010;</t>
  </si>
  <si>
    <t>□ Revisión variación de inventario de Kerosene, año 2011 y 2013 (Unidades Propias);</t>
  </si>
  <si>
    <t>□ Revisión variación de inventario de Gasolina, año 2014;</t>
  </si>
  <si>
    <t>Actualizado al martes 10 de julio 2018, 8:53 a.m.</t>
  </si>
  <si>
    <t>DRIVERS</t>
  </si>
  <si>
    <t>□ En base revisión de los deflactores implícitos realizada por el Banco Central de la República Dominicana (BCRD), se recalculo el Producto Interno Bruto (PBI) real del 2000 al 2016. Este cambio modifico las estimaciones de los consumos finales sectoriales en base al valor agregado.</t>
  </si>
  <si>
    <t>□ En base a las revisiones del Banco Central de la República Dominicana (BCRD) e informaciones de ADOCEM se procedió a ajustar la cantidad de Cemento producida en el 2016, lo que modifico la estimación de las importaciones de Coque de Petróleo.</t>
  </si>
  <si>
    <t>□ Revisión de la serie 2001 al 2016 de Variación de Inventarios y ajustes en valores en algunos años;</t>
  </si>
  <si>
    <t>□ Inclusión del uso de esta fuente en la central San Pedro BioEnergy.</t>
  </si>
  <si>
    <t>BAGAZO DE CAÑA</t>
  </si>
  <si>
    <t>□ El BNEN y BNEU de 2017 Incluye el registro de la entrada de esta fuente energética en la generación en el SENI por la central San Pedro BioEnergy.</t>
  </si>
  <si>
    <t>□ Reajuste de las estimaciones de Autoproducción Eléctrica para el periodo 2000 al 2016 y sus insumos.</t>
  </si>
  <si>
    <t>□ Incluye la generación de la central San Pedro BioEnergy, la cual opero en base a Bagazo de Caña y Carbón Mineral.</t>
  </si>
  <si>
    <t>□ Reconsideración de la generación de Central Romana (Costasur), la cual previamente incluíamos en autoproductores.</t>
  </si>
  <si>
    <t>GAS LICUADO, GASOLINAS, AVTUR, DIESEL, FUEL OIL, LUBRICANTES, CEMENTO ASFALTICO y OTROS NO ENERGTICOS</t>
  </si>
  <si>
    <t>□ Ajuste valores de importación del año 2016 de estas fuentes energéticas, por revisión del Banco Central de la República Dominicana (BCRD) de estas estadísticas.</t>
  </si>
  <si>
    <t>□ Ajuste valor del Bunkers (Avtur) o Combustible adquirido en puertos, año 2016, revisión de esta información realizada por el BCRD.</t>
  </si>
  <si>
    <t>ESTRUCTURA NIVEL ACTIVIDADES</t>
  </si>
  <si>
    <t>□ Desagregación del Sector Transporte en Terrestre, Aéreo y Metro (Líneas férreas). Estos dos últimos correspondientes a estimaciones de transporte aéreo nacional y Metro de Santo Domingo (no consideramos líneas férreas de la industria azucarera).</t>
  </si>
  <si>
    <t>Actualizado al jueves 5 de octubre 2017, 12:59 p.m.</t>
  </si>
  <si>
    <t>□ Reviso dato de generación eléctrica de los Sistemas Aislados, año 2000 y 2001, excluyendo Pedernales, el cual es considerado como parte del Sistema Eléctrico Nacional Interconectado (SENI);</t>
  </si>
  <si>
    <t>□ Ajusto dato de generación de los Autoproductores correspondiente al año 2000.</t>
  </si>
  <si>
    <t>GASOLINAS</t>
  </si>
  <si>
    <t>□ Reviso calculo de variación de inventario del Gas Natural, a los fines de homogenizar criterio de inventario inicial menos inventario final.</t>
  </si>
  <si>
    <t>Actualizado al lunes 18 de septiembre 2017, 2:48 p.m.</t>
  </si>
  <si>
    <t>□ Registra por primara vez reexportaciones de Gas Natural;</t>
  </si>
  <si>
    <t>□ Revisa serie de variación de inventario del 2003 al 2015;</t>
  </si>
  <si>
    <t>□ Sustituye serie de importación obtenida a través de las empresas de generación del Sistema Eléctrico Nacional Interconectado (SENI) EGEHAINA y EGEITABO por estadísticas suministradas por el Banco Central de la República Dominicana (BCRD);</t>
  </si>
  <si>
    <t>HIDROENERGIA (HIDRO)</t>
  </si>
  <si>
    <t>□ Incluye estimación de hidroenergia proveniente de las micro hidroeléctricas instaladas por el Programa PPS/PNUD - UERS ;</t>
  </si>
  <si>
    <t>Nota: Representa energía potencia de las hidroeléctricas, estimado a partir de la generación estimada de referidos sistemas, asumiendo eficiencia de 80%.</t>
  </si>
  <si>
    <t xml:space="preserve">□ Incluye la energía captada por los sistemas fotovoltaicos del programa de Medición Neta y Autoproductores Solar Independientes; </t>
  </si>
  <si>
    <t xml:space="preserve">□ Registra por vez primera generación del parque fotovoltaico Monte Plata Solar, Inaugurado en marzo del 2016. </t>
  </si>
  <si>
    <t>□ Incluye datos de generación de Biodigestores, a partir de información de TERRALIMPIA;</t>
  </si>
  <si>
    <t>□ Incluye estimación de generación a partir de la capacidad instalada de 32.34 MW del programa de Medición Neta, Autoproductores Solar Fotovoltaicos independientes del Sistema Eléctrico Nacional Interconectado (SENI): Aeropuerto del Cibao, CEMEX, Quisqueya Solar, Carrefour, AES Andrés y EGEITABO, los cuales alcanzaban 5.75 MW a 2016 y micro hidroeléctricas instaladas por el Programa PPS/PNUD - UERS;</t>
  </si>
  <si>
    <t>GAS LICUADO DE PETROLEO</t>
  </si>
  <si>
    <t>□ Ajusta dato de importación del año 2015, por revisión del Banco Central de la República Dominicana (BCRD);</t>
  </si>
  <si>
    <t>□ Revisa serie de variación de inventario del 2005 al 2015 y los insumos ingresados o consumos intermedios de los Sistemas Aislados;</t>
  </si>
  <si>
    <t>□ Corrige dato de importación del año 2015;</t>
  </si>
  <si>
    <t>□ Desagrega la fuente energética a tres fuentes: Lubricantes, Bitumen o Cemento Asfaltico y Otros No Energéticos.</t>
  </si>
  <si>
    <t>PRODUCTO INTERNO BRUTO</t>
  </si>
  <si>
    <t xml:space="preserve">□ Sustituye composición por rama de actividad económica del Producto Interno Bruto a precios constantes del 1991 a la base 2007, el cual es calculado en la CNE en base a los deflactores implícitos del PIB nominal que anualmente pública el Banco Central de la República Dominicana. </t>
  </si>
  <si>
    <t>OTRAS REVISIONES</t>
  </si>
  <si>
    <t>□ Realiza clasificación de las fuentes energética de acuerdo a "International Recomendaciones for Energy Statistics (IRES), ST/STAT/SER.M/93, united Nations, New York, 2016." (EN REVISION)</t>
  </si>
  <si>
    <t>Actualizada al lunes 04 de julio 2016, 2:11 p.m.</t>
  </si>
  <si>
    <t>□ Revisaron los inventarios de Gas Natural del 2003 al 2015;</t>
  </si>
  <si>
    <t>□ Agente reviso valores de importación de Gas Natural del 2003 al 2012, y en tal sentido ha sido actualizados los mismos;</t>
  </si>
  <si>
    <t>□ Incluyeron consumos finales al sector industrial del 2007 al 2009 y reviso el dato del 2010;</t>
  </si>
  <si>
    <t>□ Desagrego la energía ingresada o consumos intermedios del las centrales del SENI y los sistemas aislados.</t>
  </si>
  <si>
    <t>Nota: consumos propios están siendo incluidos por el agente en el consumo para generación eléctrica de sus centrales de generación del SENI.</t>
  </si>
  <si>
    <t>□ Incluyeron mermas (pérdidas de almacenamiento) del año 2006 al 2015 de un agente importador / generador de electricidad;</t>
  </si>
  <si>
    <t>□ Adicionaron los consumo a nivel del subsector industrial de cemento - cerámica y las importaciones realizadas por este sector en los años 2014 y 2015.</t>
  </si>
  <si>
    <t>□ Revisaron consumos intermedios de los autoproductores del 1998 al 2015.</t>
  </si>
  <si>
    <t xml:space="preserve">OTRAS BIOMASAS </t>
  </si>
  <si>
    <t>□ Realizo un ajuste al factor de conversión de 0.86 kTep/ GWh, el cual estaba siendo empleado en la panilla de calculo del balance eléctrico, por el factor de 0.0859879736748166 (Inverso de 11.6295332621947 kTep/ GWh), a los fines de no perder precisión por el redondeo.</t>
  </si>
  <si>
    <t>□ Desagrego la producción y los consumos intermedios del Sistema Eléctrico Nacional Interconectado (SENI) y los Sistemas Aislados, antes presentados como un total agregado;</t>
  </si>
  <si>
    <t>□ Reviso la estimación de la generación eléctrica de los autoproductores del 2000 al 20015.</t>
  </si>
  <si>
    <t>□ Revisaron los valores de producción de las refinerías del 2000 al 2008.</t>
  </si>
  <si>
    <t>Actualizada al viernes 15 de abril 2016, 10:28 a.m.</t>
  </si>
  <si>
    <t>□ Revisión completa de la serie de Balance 1998 al 2014 y calculo 2015.</t>
  </si>
  <si>
    <t>□ Inclusión de Bunkers (Avtur) - Asume que todo el Avtur consume en la Aviación Internacional y por recomendación de la IPCC para calculo de las emisiones.</t>
  </si>
  <si>
    <t>Actualizada al lunes 15 de febrero 2016, 12:56 p.m.</t>
  </si>
  <si>
    <t>□ Corrección de formula ajuste del  consumo final del Gasoil en base a nueva estructura del valor agregado de Manufactura Local.</t>
  </si>
  <si>
    <t>Actualizada al viernes 18 de diciembre del 2015, 2:01 p.m</t>
  </si>
  <si>
    <t>□ Revisión general de las informaciones del BNEN y ajuste por la nueva metodología del Producto Bruto Interno y la serie de la población.</t>
  </si>
  <si>
    <t>Actualizada al miércoles 10 de junio del 2015, 12.56 p.m.</t>
  </si>
  <si>
    <t>□ (BNEN 2011) Corrección de valores de Coque de Petróleo (Solo aplica para el Balance expresado en unidades propias)</t>
  </si>
  <si>
    <t>Actualizada al viernes 1 de mayo del 2015, 11;08 a.m.</t>
  </si>
  <si>
    <t>□ (BNEN 1998 - 2013) Corrección formulas de los totales del calculo de Energía Útil. (Solo aplica para el Balance expresado en unidades energéticas (kTep).</t>
  </si>
  <si>
    <t>Actualizada al jueves 23 de abril del 2015, 5:32 p.m.</t>
  </si>
  <si>
    <r>
      <rPr>
        <sz val="10"/>
        <rFont val="Calibri"/>
        <family val="2"/>
      </rPr>
      <t>□</t>
    </r>
    <r>
      <rPr>
        <sz val="10"/>
        <rFont val="Trebuchet MS"/>
        <family val="2"/>
      </rPr>
      <t xml:space="preserve"> BNEN1998 al 2007 sin cambios.</t>
    </r>
  </si>
  <si>
    <t>□ (BNEN2008) Incluye consumo de Energía Eléctrica del correspondiente al Sector Socioeconómico Transporte (Metro de Santo Domingo)</t>
  </si>
  <si>
    <t>□ (BNEN2009) Incluye consumo de Energía Eléctrica del correspondiente al Sector Socioeconómico Transporte (Metro de Santo Domingo) y ajuste a la baja los consumos eléctricos de los sectores Industria, Residencial y Comercial, Servicio y Público.</t>
  </si>
  <si>
    <t>□ (BNEN2010, BNEN2011 y BNEN2012) Ajuste a la baja la importaciones de Biodiesel;</t>
  </si>
  <si>
    <t xml:space="preserve">□ (BNEN2013) Ajuste al alza de ingreso de Bagazo a la Autoproducción; </t>
  </si>
  <si>
    <t xml:space="preserve">□ (BNEN2013) Corrección del ingreso de energía proveniente del viento asignada anteriormente a los autoproductores y asignación a las Centrales Eléctricas; </t>
  </si>
  <si>
    <t xml:space="preserve">□ (BNEN2013) Modifica al alza la producción e ingreso de Otras Primarias a Autoproducción para generación eléctrica y la demanda sectorial del sector Industria; </t>
  </si>
  <si>
    <t>□ (BNEN2013) Modifica la producción de Energía Eléctrica y ajunta la generación de electricidad de las Centrales Eléctricas de Servicio Publico; Ajusta el Consumo Propio Eléctrico y la demanda de los sectores Transporte, Industria, "Comercial, Servicio y Publico" y "Agro, Pesca y Minería"</t>
  </si>
  <si>
    <t>□ (BNEN2013) Ajuste al alza de la Gasolina ingresada a los centros de autoproducción para generación de Energía Eléctrica y modifica a la baja de la demanda de gasolina del sector transporte.</t>
  </si>
  <si>
    <t>□ (BNEN2013) Aumento del Diesel ingresado a la Autoproducción para generación eléctrica y ajuste de su demanda sectorial.</t>
  </si>
  <si>
    <t>□ (BNEN2013) Aumenta el Fuel Oil ingresado a las Centrales Eléctricas y disminuye el ingresado a la Autoproducción para generación eléctrica y disminuye su demanda a nivel del sector industrial;</t>
  </si>
  <si>
    <t xml:space="preserve">□ (BNEN2013) Incluye valor importación de Biodiesel antes no incluido. </t>
  </si>
  <si>
    <t>FUENTES ENERGETICAS</t>
  </si>
  <si>
    <t>Unidades Propias</t>
  </si>
  <si>
    <t>Unidad</t>
  </si>
  <si>
    <t>Inverso</t>
  </si>
  <si>
    <t>kbbl/Tep</t>
  </si>
  <si>
    <t>Tep/Bbl</t>
  </si>
  <si>
    <t>Mm3/Tep</t>
  </si>
  <si>
    <t>Tep/Mm3</t>
  </si>
  <si>
    <t>kt/Tep</t>
  </si>
  <si>
    <t>Tep/kt</t>
  </si>
  <si>
    <t>GWh/Tep</t>
  </si>
  <si>
    <t>Tep/GWh</t>
  </si>
  <si>
    <t>Bep</t>
  </si>
  <si>
    <t xml:space="preserve">Bep/Tep </t>
  </si>
  <si>
    <t>Tep/Bep</t>
  </si>
  <si>
    <t>VIENTO</t>
  </si>
  <si>
    <t>Tep/MWh</t>
  </si>
  <si>
    <t>Tep/bbl</t>
  </si>
  <si>
    <t>Tep/kT</t>
  </si>
  <si>
    <t>Actualizado al lunes 13 de mayo 2019, 2:13 p.m.</t>
  </si>
  <si>
    <t>□ En base revisión de los deflactores implícitos realizada por el Banco Central de la República Dominicana (BCRD), se recalculo el Producto Interno Bruto (PBI) real del 2010 al 2017. Este cambio modifico las estimaciones de los consumos finales sectoriales en base al valor agregado.</t>
  </si>
  <si>
    <t>□ Ajuste valores año 2017 de importación de Gas Licuado de Petróleo, Gasolinas, Avtur, Diesel, Fuel Oil, Lubricantes, Cemento Asfaltico y otros no energéticos por revisión del Banco Central de la República Dominicana (BCRD).</t>
  </si>
  <si>
    <t>□ Revisión capacidad instalada y generación eléctrica de los Autoproductores Solar (Independientes al Sistema Eléctrico Nacional y Programa de Medición Neta), año 2016 y 2017. Actualmente incluyen: Aeropuerto Cibao, AES Dominicana, AILA, BHD EDIFICIO SUR, BHD OPERACIONES, Carrefour, CEMEX, Coastal, COMPUESTOS (HAINA), DOMICEM, DP World Caucedo, Envases Antillanos, Global Pack (HAINA), Instituto Dominicano de Aviación Civil (IDAC), ITABO, La Fabril, Monte Rio Power FV, PASTAS ALIMENTICIA J. RAFAEL, Quisqueya Solar.</t>
  </si>
  <si>
    <t>□ Revisión estimación generación Biodigestores, del 2011 al 2017. Estimada a partir de la potencia instalada y  un factor de operación de 80% de las 8760 horas del año, provisto por la fuente de información del dato, en lugar de 100% como previamente estaba considerando.</t>
  </si>
  <si>
    <t>□ Incluye o capta la información de consumos finales de esta fuente en la Industria Azucarera o Ingenios Azucareros.</t>
  </si>
  <si>
    <t>Actualizado al martes 7 de agosto 2018, 3.16 p.m.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</si>
</sst>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00_);_(* \(#,##0.00\);_(* &quot;-&quot;??_);_(@_)"/>
    <numFmt numFmtId="165" formatCode="0.00000"/>
    <numFmt numFmtId="166" formatCode="0.0%"/>
    <numFmt numFmtId="167" formatCode="#,##0.000"/>
    <numFmt numFmtId="168" formatCode="_(* #,##0.000000_);_(* \(#,##0.000000\);_(* &quot;-&quot;??_);_(@_)"/>
    <numFmt numFmtId="169" formatCode="_(* #,##0.000_);_(* \(#,##0.000\);_(* &quot;-&quot;??_);_(@_)"/>
  </numFmts>
  <fonts count="26" x14ac:knownFonts="1">
    <font>
      <sz val="11"/>
      <color theme="1"/>
      <name val="Calibri"/>
      <family val="2"/>
      <scheme val="minor"/>
    </font>
    <font>
      <sz val="11"/>
      <color theme="1"/>
      <name val="Calibri"/>
      <family val="2"/>
      <scheme val="minor"/>
    </font>
    <font>
      <sz val="9"/>
      <color theme="1"/>
      <name val="Trebuchet MS"/>
      <family val="2"/>
    </font>
    <font>
      <b/>
      <sz val="9"/>
      <color theme="8" tint="-0.249977111117893"/>
      <name val="Trebuchet MS"/>
      <family val="2"/>
    </font>
    <font>
      <sz val="8"/>
      <color theme="1"/>
      <name val="Trebuchet MS"/>
      <family val="2"/>
    </font>
    <font>
      <sz val="9"/>
      <color rgb="FF008000"/>
      <name val="Trebuchet MS"/>
      <family val="2"/>
    </font>
    <font>
      <b/>
      <sz val="9"/>
      <color theme="1"/>
      <name val="Trebuchet MS"/>
      <family val="2"/>
    </font>
    <font>
      <sz val="9"/>
      <color rgb="FFFF0000"/>
      <name val="Trebuchet MS"/>
      <family val="2"/>
    </font>
    <font>
      <b/>
      <sz val="9"/>
      <color indexed="8"/>
      <name val="Trebuchet MS"/>
      <family val="2"/>
    </font>
    <font>
      <b/>
      <sz val="9"/>
      <color rgb="FFFF0000"/>
      <name val="Trebuchet MS"/>
      <family val="2"/>
    </font>
    <font>
      <b/>
      <sz val="9"/>
      <color indexed="10"/>
      <name val="Trebuchet MS"/>
      <family val="2"/>
    </font>
    <font>
      <b/>
      <sz val="9"/>
      <name val="Trebuchet MS"/>
      <family val="2"/>
    </font>
    <font>
      <b/>
      <sz val="9"/>
      <color theme="3"/>
      <name val="Trebuchet MS"/>
      <family val="2"/>
    </font>
    <font>
      <sz val="10"/>
      <name val="Arial"/>
      <family val="2"/>
    </font>
    <font>
      <sz val="9"/>
      <name val="Trebuchet MS"/>
      <family val="2"/>
    </font>
    <font>
      <b/>
      <sz val="9"/>
      <color rgb="FF00B050"/>
      <name val="Trebuchet MS"/>
      <family val="2"/>
    </font>
    <font>
      <b/>
      <sz val="9"/>
      <color indexed="17"/>
      <name val="Trebuchet MS"/>
      <family val="2"/>
    </font>
    <font>
      <sz val="8"/>
      <name val="Trebuchet MS"/>
      <family val="2"/>
    </font>
    <font>
      <b/>
      <sz val="12"/>
      <color rgb="FF002060"/>
      <name val="Trebuchet MS"/>
      <family val="2"/>
    </font>
    <font>
      <b/>
      <sz val="11"/>
      <color theme="3"/>
      <name val="Calibri"/>
      <family val="2"/>
      <scheme val="minor"/>
    </font>
    <font>
      <sz val="11"/>
      <color rgb="FFFF0000"/>
      <name val="Calibri"/>
      <family val="2"/>
      <scheme val="minor"/>
    </font>
    <font>
      <sz val="10"/>
      <color theme="0"/>
      <name val="Trebuchet MS"/>
      <family val="2"/>
    </font>
    <font>
      <sz val="9"/>
      <color theme="1"/>
      <name val="Calibri"/>
      <family val="2"/>
      <scheme val="minor"/>
    </font>
    <font>
      <sz val="10"/>
      <name val="Trebuchet MS"/>
      <family val="2"/>
    </font>
    <font>
      <sz val="10"/>
      <name val="Calibri"/>
      <family val="2"/>
    </font>
    <font>
      <sz val="10"/>
      <color theme="1"/>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164"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cellStyleXfs>
  <cellXfs count="155">
    <xf numFmtId="0" fontId="0" fillId="0" borderId="0" xfId="0"/>
    <xf numFmtId="0" fontId="2" fillId="0" borderId="0" xfId="0" applyFont="1"/>
    <xf numFmtId="0" fontId="3" fillId="0" borderId="4" xfId="0" applyFont="1" applyBorder="1" applyAlignment="1">
      <alignment horizontal="left" vertical="center" wrapText="1" indent="1"/>
    </xf>
    <xf numFmtId="0" fontId="4" fillId="0" borderId="4" xfId="0" applyFont="1" applyBorder="1" applyAlignment="1">
      <alignment horizontal="center" vertical="center" wrapText="1"/>
    </xf>
    <xf numFmtId="0" fontId="2" fillId="0" borderId="4" xfId="0" applyFont="1" applyBorder="1"/>
    <xf numFmtId="0" fontId="2" fillId="0" borderId="4" xfId="0" applyFont="1" applyBorder="1" applyAlignment="1">
      <alignment horizontal="center" vertical="center"/>
    </xf>
    <xf numFmtId="0" fontId="5" fillId="0" borderId="4" xfId="0" applyFont="1" applyBorder="1" applyAlignment="1"/>
    <xf numFmtId="165" fontId="5" fillId="0" borderId="4" xfId="1" applyNumberFormat="1" applyFont="1" applyFill="1" applyBorder="1" applyAlignment="1"/>
    <xf numFmtId="165" fontId="5" fillId="0" borderId="4" xfId="0" applyNumberFormat="1" applyFont="1" applyFill="1" applyBorder="1" applyAlignment="1"/>
    <xf numFmtId="165" fontId="5" fillId="0" borderId="4" xfId="0" applyNumberFormat="1" applyFont="1" applyFill="1" applyBorder="1" applyAlignment="1">
      <alignment vertical="center"/>
    </xf>
    <xf numFmtId="0" fontId="5" fillId="0" borderId="4" xfId="0" applyFont="1" applyFill="1" applyBorder="1" applyAlignment="1"/>
    <xf numFmtId="0" fontId="5" fillId="0" borderId="4" xfId="0" applyFont="1" applyFill="1" applyBorder="1"/>
    <xf numFmtId="0" fontId="5" fillId="0" borderId="0" xfId="0" applyFont="1"/>
    <xf numFmtId="0" fontId="2" fillId="0" borderId="4" xfId="0" applyFont="1" applyBorder="1" applyAlignment="1">
      <alignment horizontal="left" vertical="center"/>
    </xf>
    <xf numFmtId="4" fontId="2" fillId="0" borderId="4" xfId="1" applyNumberFormat="1" applyFont="1" applyBorder="1" applyAlignment="1">
      <alignment vertical="center"/>
    </xf>
    <xf numFmtId="4" fontId="6" fillId="0" borderId="4" xfId="1" applyNumberFormat="1" applyFont="1" applyBorder="1" applyAlignment="1">
      <alignment vertical="center"/>
    </xf>
    <xf numFmtId="4" fontId="6" fillId="0" borderId="4" xfId="0" applyNumberFormat="1" applyFont="1" applyBorder="1" applyAlignment="1">
      <alignment vertical="center"/>
    </xf>
    <xf numFmtId="166" fontId="2" fillId="0" borderId="0" xfId="2" applyNumberFormat="1" applyFont="1" applyAlignment="1">
      <alignment vertical="center"/>
    </xf>
    <xf numFmtId="4" fontId="7" fillId="0" borderId="0" xfId="0" applyNumberFormat="1" applyFont="1" applyAlignment="1">
      <alignment vertical="center"/>
    </xf>
    <xf numFmtId="0" fontId="2" fillId="0" borderId="0" xfId="0" applyFont="1" applyAlignment="1">
      <alignment vertical="center"/>
    </xf>
    <xf numFmtId="0" fontId="2" fillId="2" borderId="4" xfId="0" applyFont="1" applyFill="1" applyBorder="1" applyAlignment="1">
      <alignment horizontal="left" vertical="center"/>
    </xf>
    <xf numFmtId="4" fontId="2" fillId="2" borderId="4" xfId="1" applyNumberFormat="1" applyFont="1" applyFill="1" applyBorder="1" applyAlignment="1">
      <alignment vertical="center"/>
    </xf>
    <xf numFmtId="4" fontId="6" fillId="2" borderId="4" xfId="1" applyNumberFormat="1" applyFont="1" applyFill="1" applyBorder="1" applyAlignment="1">
      <alignment vertical="center"/>
    </xf>
    <xf numFmtId="4" fontId="6" fillId="2" borderId="4" xfId="0" applyNumberFormat="1" applyFont="1" applyFill="1" applyBorder="1" applyAlignment="1">
      <alignment vertical="center"/>
    </xf>
    <xf numFmtId="0" fontId="6" fillId="0" borderId="5" xfId="0" applyFont="1" applyBorder="1" applyAlignment="1">
      <alignment horizontal="left" vertical="center"/>
    </xf>
    <xf numFmtId="4" fontId="6" fillId="0" borderId="5" xfId="1" applyNumberFormat="1" applyFont="1" applyBorder="1" applyAlignment="1">
      <alignment vertical="center"/>
    </xf>
    <xf numFmtId="4" fontId="8" fillId="0" borderId="5" xfId="1" applyNumberFormat="1" applyFont="1" applyBorder="1" applyAlignment="1">
      <alignment vertical="center"/>
    </xf>
    <xf numFmtId="4" fontId="8" fillId="0" borderId="5" xfId="0" applyNumberFormat="1" applyFont="1" applyBorder="1" applyAlignment="1">
      <alignment vertical="center"/>
    </xf>
    <xf numFmtId="0" fontId="2" fillId="0" borderId="6" xfId="0" applyFont="1" applyBorder="1" applyAlignment="1">
      <alignment horizontal="left" vertical="center"/>
    </xf>
    <xf numFmtId="4" fontId="2" fillId="0" borderId="6" xfId="1" applyNumberFormat="1" applyFont="1" applyBorder="1" applyAlignment="1">
      <alignment vertical="center"/>
    </xf>
    <xf numFmtId="4" fontId="6" fillId="0" borderId="6" xfId="1" applyNumberFormat="1" applyFont="1" applyBorder="1" applyAlignment="1">
      <alignment vertical="center"/>
    </xf>
    <xf numFmtId="4" fontId="6" fillId="0" borderId="6" xfId="0" applyNumberFormat="1" applyFont="1" applyBorder="1" applyAlignment="1">
      <alignment vertical="center"/>
    </xf>
    <xf numFmtId="0" fontId="9" fillId="0" borderId="5" xfId="0" applyFont="1" applyBorder="1" applyAlignment="1">
      <alignment horizontal="left" vertical="center"/>
    </xf>
    <xf numFmtId="4" fontId="9" fillId="0" borderId="5" xfId="1" applyNumberFormat="1" applyFont="1" applyBorder="1" applyAlignment="1">
      <alignment vertical="center"/>
    </xf>
    <xf numFmtId="4" fontId="10" fillId="0" borderId="5" xfId="0" applyNumberFormat="1" applyFont="1" applyBorder="1" applyAlignment="1">
      <alignment vertical="center"/>
    </xf>
    <xf numFmtId="4" fontId="11" fillId="0" borderId="6" xfId="0" applyNumberFormat="1" applyFont="1" applyBorder="1" applyAlignment="1">
      <alignment vertical="center"/>
    </xf>
    <xf numFmtId="4" fontId="11" fillId="2" borderId="4" xfId="0" applyNumberFormat="1" applyFont="1" applyFill="1" applyBorder="1" applyAlignment="1">
      <alignment vertical="center"/>
    </xf>
    <xf numFmtId="167" fontId="6" fillId="2" borderId="4" xfId="0" applyNumberFormat="1" applyFont="1" applyFill="1" applyBorder="1" applyAlignment="1">
      <alignment vertical="center"/>
    </xf>
    <xf numFmtId="4" fontId="11" fillId="0" borderId="4" xfId="0" applyNumberFormat="1" applyFont="1" applyBorder="1" applyAlignment="1">
      <alignment vertical="center"/>
    </xf>
    <xf numFmtId="0" fontId="12" fillId="0" borderId="4" xfId="0" applyFont="1" applyBorder="1" applyAlignment="1">
      <alignment horizontal="left" vertical="center"/>
    </xf>
    <xf numFmtId="4" fontId="12" fillId="0" borderId="4" xfId="1" applyNumberFormat="1" applyFont="1" applyBorder="1" applyAlignment="1">
      <alignment vertical="center"/>
    </xf>
    <xf numFmtId="4" fontId="9" fillId="0" borderId="5" xfId="0" applyNumberFormat="1" applyFont="1" applyBorder="1" applyAlignment="1">
      <alignment vertical="center"/>
    </xf>
    <xf numFmtId="0" fontId="5" fillId="0" borderId="6" xfId="0" applyFont="1" applyBorder="1" applyAlignment="1">
      <alignment vertical="center"/>
    </xf>
    <xf numFmtId="166" fontId="5" fillId="0" borderId="6" xfId="2" applyNumberFormat="1" applyFont="1" applyBorder="1" applyAlignment="1">
      <alignment vertical="center"/>
    </xf>
    <xf numFmtId="10" fontId="2" fillId="0" borderId="0" xfId="2" applyNumberFormat="1" applyFont="1"/>
    <xf numFmtId="0" fontId="2" fillId="0" borderId="10" xfId="0" applyFont="1" applyBorder="1" applyAlignment="1">
      <alignment horizontal="center" vertical="center" wrapText="1"/>
    </xf>
    <xf numFmtId="0" fontId="6" fillId="0" borderId="10" xfId="0" applyFont="1" applyBorder="1"/>
    <xf numFmtId="0" fontId="2" fillId="0" borderId="0" xfId="0" applyFont="1" applyBorder="1"/>
    <xf numFmtId="10" fontId="2" fillId="0" borderId="0" xfId="2" applyNumberFormat="1" applyFont="1" applyBorder="1"/>
    <xf numFmtId="0" fontId="2" fillId="0" borderId="3" xfId="0" applyFont="1" applyBorder="1"/>
    <xf numFmtId="0" fontId="2" fillId="0" borderId="10" xfId="0" applyFont="1" applyBorder="1"/>
    <xf numFmtId="0" fontId="2" fillId="0" borderId="4" xfId="0" applyFont="1" applyBorder="1" applyAlignment="1">
      <alignment horizontal="left" indent="1"/>
    </xf>
    <xf numFmtId="4" fontId="2" fillId="0" borderId="4" xfId="0" applyNumberFormat="1" applyFont="1" applyBorder="1"/>
    <xf numFmtId="4" fontId="6" fillId="0" borderId="4" xfId="0" applyNumberFormat="1" applyFont="1" applyBorder="1"/>
    <xf numFmtId="4" fontId="2" fillId="0" borderId="4" xfId="2" applyNumberFormat="1" applyFont="1" applyBorder="1"/>
    <xf numFmtId="0" fontId="6" fillId="0" borderId="4" xfId="0" applyFont="1" applyBorder="1"/>
    <xf numFmtId="0" fontId="6" fillId="0" borderId="4" xfId="0" applyFont="1" applyBorder="1" applyAlignment="1">
      <alignment horizontal="left"/>
    </xf>
    <xf numFmtId="167" fontId="2" fillId="0" borderId="0" xfId="0" applyNumberFormat="1" applyFont="1"/>
    <xf numFmtId="0" fontId="2" fillId="0" borderId="10" xfId="0" applyFont="1" applyBorder="1" applyAlignment="1">
      <alignment horizontal="center"/>
    </xf>
    <xf numFmtId="0" fontId="9" fillId="0" borderId="4" xfId="0" applyFont="1" applyBorder="1"/>
    <xf numFmtId="4" fontId="9" fillId="0" borderId="4" xfId="0" applyNumberFormat="1" applyFont="1" applyBorder="1"/>
    <xf numFmtId="4" fontId="9" fillId="0" borderId="1" xfId="0" applyNumberFormat="1" applyFont="1" applyBorder="1"/>
    <xf numFmtId="0" fontId="9" fillId="0" borderId="0" xfId="0" applyFont="1" applyBorder="1"/>
    <xf numFmtId="0" fontId="9" fillId="0" borderId="8" xfId="0" applyFont="1" applyBorder="1"/>
    <xf numFmtId="4" fontId="9" fillId="0" borderId="8" xfId="0" applyNumberFormat="1" applyFont="1" applyBorder="1"/>
    <xf numFmtId="4" fontId="9" fillId="0" borderId="0" xfId="0" applyNumberFormat="1" applyFont="1" applyBorder="1"/>
    <xf numFmtId="0" fontId="7" fillId="0" borderId="0" xfId="0" applyFont="1" applyBorder="1" applyAlignment="1">
      <alignment wrapText="1"/>
    </xf>
    <xf numFmtId="4" fontId="2" fillId="0" borderId="4" xfId="0" applyNumberFormat="1" applyFont="1" applyFill="1" applyBorder="1"/>
    <xf numFmtId="4" fontId="2" fillId="0" borderId="0" xfId="0" applyNumberFormat="1" applyFont="1"/>
    <xf numFmtId="0" fontId="2" fillId="0" borderId="0" xfId="0" applyFont="1" applyAlignment="1">
      <alignment horizontal="left" indent="1"/>
    </xf>
    <xf numFmtId="14" fontId="2" fillId="0" borderId="0" xfId="0" applyNumberFormat="1" applyFont="1"/>
    <xf numFmtId="0" fontId="14" fillId="0" borderId="0" xfId="0" applyFont="1" applyAlignment="1">
      <alignment vertical="center"/>
    </xf>
    <xf numFmtId="4" fontId="6" fillId="0" borderId="4" xfId="0" applyNumberFormat="1" applyFont="1" applyFill="1" applyBorder="1"/>
    <xf numFmtId="0" fontId="2" fillId="0" borderId="0" xfId="0" applyFont="1" applyAlignment="1">
      <alignment vertical="center" wrapText="1"/>
    </xf>
    <xf numFmtId="0" fontId="7" fillId="0" borderId="11" xfId="0" applyFont="1" applyBorder="1" applyAlignment="1">
      <alignment wrapText="1"/>
    </xf>
    <xf numFmtId="0" fontId="7" fillId="0" borderId="12" xfId="0" applyFont="1" applyBorder="1" applyAlignment="1">
      <alignment horizontal="center" vertical="center" wrapText="1"/>
    </xf>
    <xf numFmtId="0" fontId="7" fillId="0" borderId="3" xfId="0" applyFont="1" applyBorder="1" applyAlignment="1">
      <alignment wrapText="1"/>
    </xf>
    <xf numFmtId="166" fontId="7" fillId="0" borderId="4" xfId="2" applyNumberFormat="1" applyFont="1" applyBorder="1"/>
    <xf numFmtId="0" fontId="7" fillId="0" borderId="4" xfId="0" applyFont="1" applyBorder="1"/>
    <xf numFmtId="9" fontId="2" fillId="0" borderId="4" xfId="2" applyFont="1" applyBorder="1"/>
    <xf numFmtId="0" fontId="7" fillId="0" borderId="0" xfId="0" applyFont="1" applyBorder="1"/>
    <xf numFmtId="4" fontId="7" fillId="0" borderId="4" xfId="0" applyNumberFormat="1" applyFont="1" applyBorder="1"/>
    <xf numFmtId="0" fontId="0" fillId="3" borderId="0" xfId="0" applyFill="1"/>
    <xf numFmtId="164" fontId="2" fillId="0" borderId="0" xfId="1" applyFont="1"/>
    <xf numFmtId="0" fontId="2" fillId="0" borderId="0" xfId="0" applyFont="1" applyAlignment="1">
      <alignment horizontal="left" vertical="center" wrapText="1" indent="1"/>
    </xf>
    <xf numFmtId="43" fontId="2" fillId="0" borderId="0" xfId="0" applyNumberFormat="1" applyFont="1"/>
    <xf numFmtId="0" fontId="4" fillId="0" borderId="4" xfId="0" applyFont="1" applyFill="1" applyBorder="1" applyAlignment="1">
      <alignment horizontal="center" vertical="center" wrapText="1"/>
    </xf>
    <xf numFmtId="165" fontId="2" fillId="0" borderId="0" xfId="0" applyNumberFormat="1" applyFont="1"/>
    <xf numFmtId="4" fontId="2" fillId="0" borderId="4" xfId="1" applyNumberFormat="1" applyFont="1" applyFill="1" applyBorder="1" applyAlignment="1">
      <alignment vertical="center"/>
    </xf>
    <xf numFmtId="4" fontId="6" fillId="0" borderId="4" xfId="1" applyNumberFormat="1" applyFont="1" applyFill="1" applyBorder="1" applyAlignment="1">
      <alignment vertical="center"/>
    </xf>
    <xf numFmtId="4" fontId="2" fillId="0" borderId="6" xfId="1" applyNumberFormat="1" applyFont="1" applyFill="1" applyBorder="1" applyAlignment="1">
      <alignment vertical="center"/>
    </xf>
    <xf numFmtId="4" fontId="9" fillId="0" borderId="5" xfId="1" applyNumberFormat="1" applyFont="1" applyFill="1" applyBorder="1" applyAlignment="1">
      <alignment vertical="center"/>
    </xf>
    <xf numFmtId="4" fontId="12" fillId="0" borderId="4" xfId="1" applyNumberFormat="1" applyFont="1" applyFill="1" applyBorder="1" applyAlignment="1">
      <alignment vertical="center"/>
    </xf>
    <xf numFmtId="166" fontId="5" fillId="0" borderId="6" xfId="2" applyNumberFormat="1" applyFont="1" applyFill="1" applyBorder="1" applyAlignment="1">
      <alignment vertical="center"/>
    </xf>
    <xf numFmtId="0" fontId="2" fillId="0" borderId="0" xfId="0" applyFont="1" applyFill="1" applyBorder="1"/>
    <xf numFmtId="0" fontId="2" fillId="0" borderId="4" xfId="0" applyFont="1" applyFill="1" applyBorder="1"/>
    <xf numFmtId="0" fontId="6" fillId="0" borderId="4" xfId="0" applyFont="1" applyFill="1" applyBorder="1"/>
    <xf numFmtId="4" fontId="9" fillId="0" borderId="4" xfId="0" applyNumberFormat="1" applyFont="1" applyFill="1" applyBorder="1"/>
    <xf numFmtId="4" fontId="6" fillId="0" borderId="4" xfId="0" applyNumberFormat="1" applyFont="1" applyFill="1" applyBorder="1" applyAlignment="1">
      <alignment vertical="center"/>
    </xf>
    <xf numFmtId="0" fontId="2" fillId="0" borderId="3" xfId="0" applyFont="1" applyFill="1" applyBorder="1"/>
    <xf numFmtId="0" fontId="2" fillId="0" borderId="6" xfId="0" applyFont="1" applyFill="1" applyBorder="1" applyAlignment="1">
      <alignment horizontal="left" vertical="center"/>
    </xf>
    <xf numFmtId="0" fontId="2" fillId="0" borderId="0" xfId="0" applyFont="1" applyFill="1"/>
    <xf numFmtId="0" fontId="2" fillId="0" borderId="0" xfId="0" applyFont="1" applyFill="1" applyAlignment="1">
      <alignment vertical="center"/>
    </xf>
    <xf numFmtId="0" fontId="15" fillId="0" borderId="5" xfId="0" applyFont="1" applyBorder="1" applyAlignment="1">
      <alignment horizontal="left" vertical="center"/>
    </xf>
    <xf numFmtId="0" fontId="15" fillId="0" borderId="0" xfId="0" applyFont="1"/>
    <xf numFmtId="0" fontId="15" fillId="0" borderId="0" xfId="0" applyFont="1" applyAlignment="1">
      <alignment vertical="center"/>
    </xf>
    <xf numFmtId="10" fontId="2" fillId="0" borderId="0" xfId="2" applyNumberFormat="1" applyFont="1" applyFill="1" applyBorder="1"/>
    <xf numFmtId="4" fontId="2" fillId="0" borderId="4" xfId="2" applyNumberFormat="1" applyFont="1" applyFill="1" applyBorder="1"/>
    <xf numFmtId="164" fontId="15" fillId="0" borderId="5" xfId="1" applyFont="1" applyBorder="1" applyAlignment="1">
      <alignment horizontal="left" vertical="center"/>
    </xf>
    <xf numFmtId="0" fontId="16" fillId="0" borderId="5" xfId="0" applyFont="1" applyBorder="1" applyAlignment="1">
      <alignment horizontal="left" vertical="center"/>
    </xf>
    <xf numFmtId="4" fontId="16" fillId="0" borderId="5" xfId="1" applyNumberFormat="1" applyFont="1" applyBorder="1" applyAlignment="1">
      <alignment vertical="center"/>
    </xf>
    <xf numFmtId="0" fontId="2" fillId="0" borderId="0" xfId="0" applyFont="1" applyAlignment="1">
      <alignment horizontal="left" vertical="center" wrapText="1" indent="1"/>
    </xf>
    <xf numFmtId="4" fontId="14" fillId="0" borderId="4" xfId="1" applyNumberFormat="1" applyFont="1" applyBorder="1" applyAlignment="1">
      <alignment vertical="center"/>
    </xf>
    <xf numFmtId="0" fontId="17" fillId="0" borderId="4" xfId="0" applyFont="1" applyFill="1" applyBorder="1" applyAlignment="1">
      <alignment horizontal="center" vertical="center" wrapText="1"/>
    </xf>
    <xf numFmtId="0" fontId="2" fillId="0" borderId="0" xfId="0" applyFont="1" applyAlignment="1">
      <alignment horizontal="left" vertical="center" wrapText="1" indent="1"/>
    </xf>
    <xf numFmtId="4" fontId="6" fillId="0" borderId="0" xfId="0" applyNumberFormat="1" applyFont="1"/>
    <xf numFmtId="0" fontId="6" fillId="0" borderId="6" xfId="0" applyFont="1" applyBorder="1" applyAlignment="1">
      <alignment horizontal="left" vertical="center"/>
    </xf>
    <xf numFmtId="0" fontId="6" fillId="0" borderId="4" xfId="0" applyFont="1" applyBorder="1" applyAlignment="1">
      <alignment horizontal="left" vertical="center"/>
    </xf>
    <xf numFmtId="0" fontId="8" fillId="0" borderId="6" xfId="0" applyFont="1" applyBorder="1" applyAlignment="1">
      <alignment horizontal="left" vertical="center"/>
    </xf>
    <xf numFmtId="4" fontId="8" fillId="2" borderId="4" xfId="1" applyNumberFormat="1" applyFont="1" applyFill="1" applyBorder="1" applyAlignment="1">
      <alignment vertical="center"/>
    </xf>
    <xf numFmtId="0" fontId="8" fillId="0" borderId="4" xfId="0" applyFont="1" applyBorder="1" applyAlignment="1">
      <alignment horizontal="left" vertical="center"/>
    </xf>
    <xf numFmtId="0" fontId="8" fillId="2" borderId="4" xfId="0" applyFont="1" applyFill="1" applyBorder="1" applyAlignment="1">
      <alignment horizontal="left" vertical="center"/>
    </xf>
    <xf numFmtId="0" fontId="2" fillId="0" borderId="0" xfId="0" applyFont="1" applyAlignment="1">
      <alignment horizontal="left" vertical="center" wrapText="1" indent="1"/>
    </xf>
    <xf numFmtId="0" fontId="18" fillId="0" borderId="0" xfId="0" applyFont="1" applyAlignment="1">
      <alignment horizontal="left" indent="1"/>
    </xf>
    <xf numFmtId="0" fontId="20" fillId="0" borderId="0" xfId="0" applyFont="1"/>
    <xf numFmtId="0" fontId="21" fillId="4" borderId="0" xfId="0" applyFont="1" applyFill="1"/>
    <xf numFmtId="2" fontId="0" fillId="0" borderId="0" xfId="0" applyNumberFormat="1"/>
    <xf numFmtId="0" fontId="0" fillId="4" borderId="0" xfId="0" applyFill="1"/>
    <xf numFmtId="0" fontId="0" fillId="0" borderId="0" xfId="0" applyAlignment="1">
      <alignment vertical="center"/>
    </xf>
    <xf numFmtId="0" fontId="19" fillId="0" borderId="0" xfId="0" applyFont="1"/>
    <xf numFmtId="0" fontId="22" fillId="0" borderId="0" xfId="0" applyFont="1" applyAlignment="1">
      <alignment horizontal="left" vertical="center" indent="1"/>
    </xf>
    <xf numFmtId="0" fontId="23" fillId="0" borderId="0" xfId="0" applyFont="1" applyFill="1" applyAlignment="1">
      <alignment horizontal="left" vertical="center"/>
    </xf>
    <xf numFmtId="0" fontId="23" fillId="0" borderId="0" xfId="0" applyFont="1" applyFill="1" applyAlignment="1">
      <alignment vertical="center"/>
    </xf>
    <xf numFmtId="0" fontId="25" fillId="0" borderId="0" xfId="0" applyFont="1" applyAlignment="1">
      <alignment horizontal="left" vertical="center" indent="1"/>
    </xf>
    <xf numFmtId="0" fontId="25" fillId="0" borderId="0" xfId="0" applyFont="1" applyAlignment="1">
      <alignment horizontal="left" vertical="center" wrapText="1" indent="1"/>
    </xf>
    <xf numFmtId="0" fontId="25" fillId="0" borderId="0" xfId="0" applyFont="1" applyAlignment="1">
      <alignment horizontal="center" vertical="center" wrapText="1"/>
    </xf>
    <xf numFmtId="0" fontId="25" fillId="0" borderId="0" xfId="0" applyFont="1"/>
    <xf numFmtId="0" fontId="25" fillId="0" borderId="0" xfId="0" applyFont="1" applyAlignment="1">
      <alignment horizontal="left" indent="1"/>
    </xf>
    <xf numFmtId="168" fontId="25" fillId="0" borderId="0" xfId="1" applyNumberFormat="1" applyFont="1"/>
    <xf numFmtId="169" fontId="25" fillId="0" borderId="0" xfId="1" applyNumberFormat="1" applyFont="1"/>
    <xf numFmtId="0" fontId="25" fillId="2" borderId="0" xfId="0" applyFont="1" applyFill="1" applyAlignment="1">
      <alignment horizontal="left" indent="1"/>
    </xf>
    <xf numFmtId="168" fontId="25" fillId="2" borderId="0" xfId="1" applyNumberFormat="1" applyFont="1" applyFill="1"/>
    <xf numFmtId="169" fontId="25" fillId="2" borderId="0" xfId="1" applyNumberFormat="1" applyFont="1" applyFill="1"/>
    <xf numFmtId="0" fontId="9" fillId="0" borderId="0" xfId="0" applyFont="1" applyFill="1" applyAlignment="1">
      <alignment vertical="center" wrapText="1"/>
    </xf>
    <xf numFmtId="0" fontId="0" fillId="0" borderId="0" xfId="0" applyAlignment="1">
      <alignment horizontal="left" wrapText="1"/>
    </xf>
    <xf numFmtId="0" fontId="0" fillId="0" borderId="0" xfId="0" applyFill="1" applyAlignment="1">
      <alignment horizontal="left" wrapText="1"/>
    </xf>
    <xf numFmtId="0" fontId="0" fillId="0" borderId="0" xfId="0" applyAlignment="1">
      <alignment horizontal="left" vertical="center" wrapText="1"/>
    </xf>
    <xf numFmtId="0" fontId="23" fillId="0" borderId="0" xfId="0" applyNumberFormat="1" applyFont="1" applyFill="1" applyAlignment="1">
      <alignment horizontal="left" vertical="center" wrapText="1"/>
    </xf>
    <xf numFmtId="0" fontId="23" fillId="0" borderId="0" xfId="0" applyFont="1" applyFill="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cellXfs>
  <cellStyles count="8">
    <cellStyle name="Comma 2" xfId="3"/>
    <cellStyle name="Millares" xfId="1" builtinId="3"/>
    <cellStyle name="Normal" xfId="0" builtinId="0"/>
    <cellStyle name="Normal 2" xfId="4"/>
    <cellStyle name="Normal 3" xfId="5"/>
    <cellStyle name="Porcentaje" xfId="2" builtinId="5"/>
    <cellStyle name="Porcentaje 2" xfId="6"/>
    <cellStyle name="Porcentaje 3" xfId="7"/>
  </cellStyles>
  <dxfs count="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2:P286"/>
  <sheetViews>
    <sheetView workbookViewId="0">
      <selection activeCell="M189" sqref="M189"/>
    </sheetView>
  </sheetViews>
  <sheetFormatPr baseColWidth="10" defaultRowHeight="15" x14ac:dyDescent="0.25"/>
  <sheetData>
    <row r="2" spans="2:16" x14ac:dyDescent="0.25">
      <c r="B2" s="124" t="s">
        <v>144</v>
      </c>
      <c r="C2">
        <v>1</v>
      </c>
    </row>
    <row r="3" spans="2:16" x14ac:dyDescent="0.25">
      <c r="B3" s="124" t="s">
        <v>145</v>
      </c>
    </row>
    <row r="5" spans="2:16" ht="15.75" x14ac:dyDescent="0.3">
      <c r="B5" s="125" t="s">
        <v>146</v>
      </c>
      <c r="C5" s="126">
        <v>1.1200000000000001</v>
      </c>
    </row>
    <row r="7" spans="2:16" ht="15.75" x14ac:dyDescent="0.3">
      <c r="B7" s="125" t="s">
        <v>248</v>
      </c>
      <c r="C7" s="127"/>
      <c r="D7" s="127"/>
      <c r="E7" s="127"/>
      <c r="F7" s="127"/>
      <c r="G7" s="127"/>
    </row>
    <row r="9" spans="2:16" x14ac:dyDescent="0.25">
      <c r="B9" s="129" t="s">
        <v>151</v>
      </c>
    </row>
    <row r="11" spans="2:16" x14ac:dyDescent="0.25">
      <c r="B11" s="145" t="s">
        <v>249</v>
      </c>
      <c r="C11" s="145"/>
      <c r="D11" s="145"/>
      <c r="E11" s="145"/>
      <c r="F11" s="145"/>
      <c r="G11" s="145"/>
      <c r="H11" s="145"/>
      <c r="I11" s="145"/>
      <c r="J11" s="145"/>
      <c r="K11" s="145"/>
      <c r="L11" s="145"/>
      <c r="M11" s="145"/>
      <c r="N11" s="145"/>
      <c r="O11" s="145"/>
      <c r="P11" s="145"/>
    </row>
    <row r="12" spans="2:16" x14ac:dyDescent="0.25">
      <c r="B12" s="145"/>
      <c r="C12" s="145"/>
      <c r="D12" s="145"/>
      <c r="E12" s="145"/>
      <c r="F12" s="145"/>
      <c r="G12" s="145"/>
      <c r="H12" s="145"/>
      <c r="I12" s="145"/>
      <c r="J12" s="145"/>
      <c r="K12" s="145"/>
      <c r="L12" s="145"/>
      <c r="M12" s="145"/>
      <c r="N12" s="145"/>
      <c r="O12" s="145"/>
      <c r="P12" s="145"/>
    </row>
    <row r="14" spans="2:16" x14ac:dyDescent="0.25">
      <c r="B14" s="129" t="s">
        <v>31</v>
      </c>
    </row>
    <row r="16" spans="2:16" x14ac:dyDescent="0.25">
      <c r="B16" s="146" t="s">
        <v>250</v>
      </c>
      <c r="C16" s="146"/>
      <c r="D16" s="146"/>
      <c r="E16" s="146"/>
      <c r="F16" s="146"/>
      <c r="G16" s="146"/>
      <c r="H16" s="146"/>
      <c r="I16" s="146"/>
      <c r="J16" s="146"/>
      <c r="K16" s="146"/>
      <c r="L16" s="146"/>
      <c r="M16" s="146"/>
      <c r="N16" s="146"/>
      <c r="O16" s="146"/>
      <c r="P16" s="146"/>
    </row>
    <row r="17" spans="2:16" x14ac:dyDescent="0.25">
      <c r="B17" s="146"/>
      <c r="C17" s="146"/>
      <c r="D17" s="146"/>
      <c r="E17" s="146"/>
      <c r="F17" s="146"/>
      <c r="G17" s="146"/>
      <c r="H17" s="146"/>
      <c r="I17" s="146"/>
      <c r="J17" s="146"/>
      <c r="K17" s="146"/>
      <c r="L17" s="146"/>
      <c r="M17" s="146"/>
      <c r="N17" s="146"/>
      <c r="O17" s="146"/>
      <c r="P17" s="146"/>
    </row>
    <row r="19" spans="2:16" x14ac:dyDescent="0.25">
      <c r="B19" s="129" t="s">
        <v>11</v>
      </c>
    </row>
    <row r="20" spans="2:16" x14ac:dyDescent="0.25">
      <c r="B20" s="129"/>
    </row>
    <row r="21" spans="2:16" ht="15" customHeight="1" x14ac:dyDescent="0.25">
      <c r="B21" s="146" t="s">
        <v>251</v>
      </c>
      <c r="C21" s="146"/>
      <c r="D21" s="146"/>
      <c r="E21" s="146"/>
      <c r="F21" s="146"/>
      <c r="G21" s="146"/>
      <c r="H21" s="146"/>
      <c r="I21" s="146"/>
      <c r="J21" s="146"/>
      <c r="K21" s="146"/>
      <c r="L21" s="146"/>
      <c r="M21" s="146"/>
      <c r="N21" s="146"/>
      <c r="O21" s="146"/>
      <c r="P21" s="146"/>
    </row>
    <row r="22" spans="2:16" x14ac:dyDescent="0.25">
      <c r="B22" s="146"/>
      <c r="C22" s="146"/>
      <c r="D22" s="146"/>
      <c r="E22" s="146"/>
      <c r="F22" s="146"/>
      <c r="G22" s="146"/>
      <c r="H22" s="146"/>
      <c r="I22" s="146"/>
      <c r="J22" s="146"/>
      <c r="K22" s="146"/>
      <c r="L22" s="146"/>
      <c r="M22" s="146"/>
      <c r="N22" s="146"/>
      <c r="O22" s="146"/>
      <c r="P22" s="146"/>
    </row>
    <row r="23" spans="2:16" x14ac:dyDescent="0.25">
      <c r="B23" s="146"/>
      <c r="C23" s="146"/>
      <c r="D23" s="146"/>
      <c r="E23" s="146"/>
      <c r="F23" s="146"/>
      <c r="G23" s="146"/>
      <c r="H23" s="146"/>
      <c r="I23" s="146"/>
      <c r="J23" s="146"/>
      <c r="K23" s="146"/>
      <c r="L23" s="146"/>
      <c r="M23" s="146"/>
      <c r="N23" s="146"/>
      <c r="O23" s="146"/>
      <c r="P23" s="146"/>
    </row>
    <row r="24" spans="2:16" x14ac:dyDescent="0.25">
      <c r="B24" s="146" t="s">
        <v>252</v>
      </c>
      <c r="C24" s="146"/>
      <c r="D24" s="146"/>
      <c r="E24" s="146"/>
      <c r="F24" s="146"/>
      <c r="G24" s="146"/>
      <c r="H24" s="146"/>
      <c r="I24" s="146"/>
      <c r="J24" s="146"/>
      <c r="K24" s="146"/>
      <c r="L24" s="146"/>
      <c r="M24" s="146"/>
      <c r="N24" s="146"/>
      <c r="O24" s="146"/>
      <c r="P24" s="146"/>
    </row>
    <row r="25" spans="2:16" x14ac:dyDescent="0.25">
      <c r="B25" s="146"/>
      <c r="C25" s="146"/>
      <c r="D25" s="146"/>
      <c r="E25" s="146"/>
      <c r="F25" s="146"/>
      <c r="G25" s="146"/>
      <c r="H25" s="146"/>
      <c r="I25" s="146"/>
      <c r="J25" s="146"/>
      <c r="K25" s="146"/>
      <c r="L25" s="146"/>
      <c r="M25" s="146"/>
      <c r="N25" s="146"/>
      <c r="O25" s="146"/>
      <c r="P25" s="146"/>
    </row>
    <row r="27" spans="2:16" x14ac:dyDescent="0.25">
      <c r="B27" s="129" t="s">
        <v>4</v>
      </c>
    </row>
    <row r="28" spans="2:16" x14ac:dyDescent="0.25">
      <c r="B28" s="129"/>
    </row>
    <row r="29" spans="2:16" x14ac:dyDescent="0.25">
      <c r="B29" s="128" t="s">
        <v>253</v>
      </c>
    </row>
    <row r="30" spans="2:16" x14ac:dyDescent="0.25">
      <c r="B30" s="128"/>
    </row>
    <row r="31" spans="2:16" ht="15.75" x14ac:dyDescent="0.3">
      <c r="B31" s="125" t="s">
        <v>146</v>
      </c>
      <c r="C31" s="126">
        <v>1.1100000000000001</v>
      </c>
    </row>
    <row r="33" spans="2:16" ht="15.75" x14ac:dyDescent="0.3">
      <c r="B33" s="125" t="s">
        <v>254</v>
      </c>
      <c r="C33" s="127"/>
      <c r="D33" s="127"/>
      <c r="E33" s="127"/>
      <c r="F33" s="127"/>
      <c r="G33" s="127"/>
    </row>
    <row r="35" spans="2:16" x14ac:dyDescent="0.25">
      <c r="B35" s="128" t="s">
        <v>147</v>
      </c>
    </row>
    <row r="36" spans="2:16" x14ac:dyDescent="0.25">
      <c r="B36" s="128" t="s">
        <v>148</v>
      </c>
    </row>
    <row r="37" spans="2:16" x14ac:dyDescent="0.25">
      <c r="B37" s="128" t="s">
        <v>149</v>
      </c>
    </row>
    <row r="39" spans="2:16" ht="15.75" x14ac:dyDescent="0.3">
      <c r="B39" s="125" t="s">
        <v>146</v>
      </c>
      <c r="C39" s="126">
        <v>1.1000000000000001</v>
      </c>
    </row>
    <row r="41" spans="2:16" ht="15.75" x14ac:dyDescent="0.3">
      <c r="B41" s="125" t="s">
        <v>150</v>
      </c>
      <c r="C41" s="127"/>
      <c r="D41" s="127"/>
      <c r="E41" s="127"/>
      <c r="F41" s="127"/>
      <c r="G41" s="127"/>
    </row>
    <row r="43" spans="2:16" x14ac:dyDescent="0.25">
      <c r="B43" s="129" t="s">
        <v>151</v>
      </c>
    </row>
    <row r="45" spans="2:16" x14ac:dyDescent="0.25">
      <c r="B45" s="145" t="s">
        <v>152</v>
      </c>
      <c r="C45" s="145"/>
      <c r="D45" s="145"/>
      <c r="E45" s="145"/>
      <c r="F45" s="145"/>
      <c r="G45" s="145"/>
      <c r="H45" s="145"/>
      <c r="I45" s="145"/>
      <c r="J45" s="145"/>
      <c r="K45" s="145"/>
      <c r="L45" s="145"/>
      <c r="M45" s="145"/>
      <c r="N45" s="145"/>
      <c r="O45" s="145"/>
      <c r="P45" s="145"/>
    </row>
    <row r="46" spans="2:16" x14ac:dyDescent="0.25">
      <c r="B46" s="145"/>
      <c r="C46" s="145"/>
      <c r="D46" s="145"/>
      <c r="E46" s="145"/>
      <c r="F46" s="145"/>
      <c r="G46" s="145"/>
      <c r="H46" s="145"/>
      <c r="I46" s="145"/>
      <c r="J46" s="145"/>
      <c r="K46" s="145"/>
      <c r="L46" s="145"/>
      <c r="M46" s="145"/>
      <c r="N46" s="145"/>
      <c r="O46" s="145"/>
      <c r="P46" s="145"/>
    </row>
    <row r="47" spans="2:16" x14ac:dyDescent="0.25">
      <c r="B47" s="144" t="s">
        <v>153</v>
      </c>
      <c r="C47" s="144"/>
      <c r="D47" s="144"/>
      <c r="E47" s="144"/>
      <c r="F47" s="144"/>
      <c r="G47" s="144"/>
      <c r="H47" s="144"/>
      <c r="I47" s="144"/>
      <c r="J47" s="144"/>
      <c r="K47" s="144"/>
      <c r="L47" s="144"/>
      <c r="M47" s="144"/>
      <c r="N47" s="144"/>
      <c r="O47" s="144"/>
      <c r="P47" s="144"/>
    </row>
    <row r="48" spans="2:16" x14ac:dyDescent="0.25">
      <c r="B48" s="144"/>
      <c r="C48" s="144"/>
      <c r="D48" s="144"/>
      <c r="E48" s="144"/>
      <c r="F48" s="144"/>
      <c r="G48" s="144"/>
      <c r="H48" s="144"/>
      <c r="I48" s="144"/>
      <c r="J48" s="144"/>
      <c r="K48" s="144"/>
      <c r="L48" s="144"/>
      <c r="M48" s="144"/>
      <c r="N48" s="144"/>
      <c r="O48" s="144"/>
      <c r="P48" s="144"/>
    </row>
    <row r="50" spans="2:2" x14ac:dyDescent="0.25">
      <c r="B50" s="129" t="s">
        <v>4</v>
      </c>
    </row>
    <row r="52" spans="2:2" x14ac:dyDescent="0.25">
      <c r="B52" s="128" t="s">
        <v>154</v>
      </c>
    </row>
    <row r="53" spans="2:2" x14ac:dyDescent="0.25">
      <c r="B53" s="128" t="s">
        <v>155</v>
      </c>
    </row>
    <row r="55" spans="2:2" x14ac:dyDescent="0.25">
      <c r="B55" s="129" t="s">
        <v>156</v>
      </c>
    </row>
    <row r="57" spans="2:2" x14ac:dyDescent="0.25">
      <c r="B57" t="s">
        <v>157</v>
      </c>
    </row>
    <row r="59" spans="2:2" x14ac:dyDescent="0.25">
      <c r="B59" s="129" t="s">
        <v>11</v>
      </c>
    </row>
    <row r="61" spans="2:2" x14ac:dyDescent="0.25">
      <c r="B61" t="s">
        <v>158</v>
      </c>
    </row>
    <row r="62" spans="2:2" x14ac:dyDescent="0.25">
      <c r="B62" t="s">
        <v>159</v>
      </c>
    </row>
    <row r="63" spans="2:2" x14ac:dyDescent="0.25">
      <c r="B63" t="s">
        <v>160</v>
      </c>
    </row>
    <row r="65" spans="2:16" x14ac:dyDescent="0.25">
      <c r="B65" s="129" t="s">
        <v>161</v>
      </c>
    </row>
    <row r="66" spans="2:16" x14ac:dyDescent="0.25">
      <c r="B66" s="129"/>
    </row>
    <row r="67" spans="2:16" x14ac:dyDescent="0.25">
      <c r="B67" t="s">
        <v>162</v>
      </c>
    </row>
    <row r="68" spans="2:16" x14ac:dyDescent="0.25">
      <c r="B68" t="s">
        <v>163</v>
      </c>
    </row>
    <row r="70" spans="2:16" x14ac:dyDescent="0.25">
      <c r="B70" s="129" t="s">
        <v>164</v>
      </c>
    </row>
    <row r="72" spans="2:16" x14ac:dyDescent="0.25">
      <c r="B72" s="146" t="s">
        <v>165</v>
      </c>
      <c r="C72" s="146"/>
      <c r="D72" s="146"/>
      <c r="E72" s="146"/>
      <c r="F72" s="146"/>
      <c r="G72" s="146"/>
      <c r="H72" s="146"/>
      <c r="I72" s="146"/>
      <c r="J72" s="146"/>
      <c r="K72" s="146"/>
      <c r="L72" s="146"/>
      <c r="M72" s="146"/>
      <c r="N72" s="146"/>
      <c r="O72" s="146"/>
      <c r="P72" s="146"/>
    </row>
    <row r="73" spans="2:16" x14ac:dyDescent="0.25">
      <c r="B73" s="146"/>
      <c r="C73" s="146"/>
      <c r="D73" s="146"/>
      <c r="E73" s="146"/>
      <c r="F73" s="146"/>
      <c r="G73" s="146"/>
      <c r="H73" s="146"/>
      <c r="I73" s="146"/>
      <c r="J73" s="146"/>
      <c r="K73" s="146"/>
      <c r="L73" s="146"/>
      <c r="M73" s="146"/>
      <c r="N73" s="146"/>
      <c r="O73" s="146"/>
      <c r="P73" s="146"/>
    </row>
    <row r="75" spans="2:16" ht="15.75" x14ac:dyDescent="0.3">
      <c r="B75" s="125" t="s">
        <v>146</v>
      </c>
      <c r="C75">
        <v>1.9</v>
      </c>
    </row>
    <row r="77" spans="2:16" ht="15.75" x14ac:dyDescent="0.3">
      <c r="B77" s="125" t="s">
        <v>166</v>
      </c>
      <c r="C77" s="127"/>
      <c r="D77" s="127"/>
      <c r="E77" s="127"/>
      <c r="F77" s="127"/>
      <c r="G77" s="127"/>
    </row>
    <row r="79" spans="2:16" x14ac:dyDescent="0.25">
      <c r="B79" s="129" t="s">
        <v>11</v>
      </c>
    </row>
    <row r="80" spans="2:16" x14ac:dyDescent="0.25">
      <c r="B80" t="s">
        <v>167</v>
      </c>
    </row>
    <row r="81" spans="2:11" x14ac:dyDescent="0.25">
      <c r="B81" t="s">
        <v>168</v>
      </c>
    </row>
    <row r="83" spans="2:11" x14ac:dyDescent="0.25">
      <c r="B83" s="129" t="s">
        <v>169</v>
      </c>
    </row>
    <row r="84" spans="2:11" x14ac:dyDescent="0.25">
      <c r="B84" t="s">
        <v>170</v>
      </c>
    </row>
    <row r="86" spans="2:11" ht="15.75" x14ac:dyDescent="0.3">
      <c r="B86" s="125" t="s">
        <v>146</v>
      </c>
      <c r="C86">
        <v>1.8</v>
      </c>
    </row>
    <row r="88" spans="2:11" ht="16.5" customHeight="1" x14ac:dyDescent="0.3">
      <c r="B88" s="125" t="s">
        <v>171</v>
      </c>
      <c r="C88" s="127"/>
      <c r="D88" s="127"/>
      <c r="E88" s="127"/>
      <c r="F88" s="127"/>
      <c r="G88" s="127"/>
    </row>
    <row r="90" spans="2:11" x14ac:dyDescent="0.25">
      <c r="B90" s="129" t="s">
        <v>3</v>
      </c>
    </row>
    <row r="91" spans="2:11" x14ac:dyDescent="0.25">
      <c r="B91" t="s">
        <v>172</v>
      </c>
    </row>
    <row r="92" spans="2:11" x14ac:dyDescent="0.25">
      <c r="B92" t="s">
        <v>173</v>
      </c>
    </row>
    <row r="94" spans="2:11" x14ac:dyDescent="0.25">
      <c r="B94" s="129" t="s">
        <v>4</v>
      </c>
    </row>
    <row r="95" spans="2:11" x14ac:dyDescent="0.25">
      <c r="B95" s="144" t="s">
        <v>174</v>
      </c>
      <c r="C95" s="144"/>
      <c r="D95" s="144"/>
      <c r="E95" s="144"/>
      <c r="F95" s="144"/>
      <c r="G95" s="144"/>
      <c r="H95" s="144"/>
      <c r="I95" s="144"/>
      <c r="J95" s="144"/>
      <c r="K95" s="144"/>
    </row>
    <row r="96" spans="2:11" x14ac:dyDescent="0.25">
      <c r="B96" s="144"/>
      <c r="C96" s="144"/>
      <c r="D96" s="144"/>
      <c r="E96" s="144"/>
      <c r="F96" s="144"/>
      <c r="G96" s="144"/>
      <c r="H96" s="144"/>
      <c r="I96" s="144"/>
      <c r="J96" s="144"/>
      <c r="K96" s="144"/>
    </row>
    <row r="98" spans="2:13" x14ac:dyDescent="0.25">
      <c r="B98" s="129" t="s">
        <v>175</v>
      </c>
    </row>
    <row r="99" spans="2:13" x14ac:dyDescent="0.25">
      <c r="B99" t="s">
        <v>176</v>
      </c>
    </row>
    <row r="100" spans="2:13" x14ac:dyDescent="0.25">
      <c r="B100" t="s">
        <v>177</v>
      </c>
    </row>
    <row r="102" spans="2:13" x14ac:dyDescent="0.25">
      <c r="B102" s="129" t="s">
        <v>8</v>
      </c>
    </row>
    <row r="103" spans="2:13" x14ac:dyDescent="0.25">
      <c r="B103" t="s">
        <v>178</v>
      </c>
    </row>
    <row r="104" spans="2:13" x14ac:dyDescent="0.25">
      <c r="B104" s="129"/>
    </row>
    <row r="105" spans="2:13" x14ac:dyDescent="0.25">
      <c r="B105" s="129" t="s">
        <v>11</v>
      </c>
    </row>
    <row r="106" spans="2:13" x14ac:dyDescent="0.25">
      <c r="B106" t="s">
        <v>179</v>
      </c>
    </row>
    <row r="107" spans="2:13" x14ac:dyDescent="0.25">
      <c r="B107" t="s">
        <v>180</v>
      </c>
    </row>
    <row r="108" spans="2:13" x14ac:dyDescent="0.25">
      <c r="B108" s="144" t="s">
        <v>181</v>
      </c>
      <c r="C108" s="144"/>
      <c r="D108" s="144"/>
      <c r="E108" s="144"/>
      <c r="F108" s="144"/>
      <c r="G108" s="144"/>
      <c r="H108" s="144"/>
      <c r="I108" s="144"/>
      <c r="J108" s="144"/>
      <c r="K108" s="144"/>
      <c r="L108" s="144"/>
      <c r="M108" s="144"/>
    </row>
    <row r="109" spans="2:13" x14ac:dyDescent="0.25">
      <c r="B109" s="144"/>
      <c r="C109" s="144"/>
      <c r="D109" s="144"/>
      <c r="E109" s="144"/>
      <c r="F109" s="144"/>
      <c r="G109" s="144"/>
      <c r="H109" s="144"/>
      <c r="I109" s="144"/>
      <c r="J109" s="144"/>
      <c r="K109" s="144"/>
      <c r="L109" s="144"/>
      <c r="M109" s="144"/>
    </row>
    <row r="111" spans="2:13" x14ac:dyDescent="0.25">
      <c r="B111" s="129" t="s">
        <v>182</v>
      </c>
    </row>
    <row r="112" spans="2:13" x14ac:dyDescent="0.25">
      <c r="B112" t="s">
        <v>183</v>
      </c>
    </row>
    <row r="113" spans="2:12" x14ac:dyDescent="0.25">
      <c r="B113" s="129"/>
    </row>
    <row r="114" spans="2:12" x14ac:dyDescent="0.25">
      <c r="B114" s="129" t="s">
        <v>169</v>
      </c>
    </row>
    <row r="115" spans="2:12" x14ac:dyDescent="0.25">
      <c r="B115" t="s">
        <v>183</v>
      </c>
    </row>
    <row r="117" spans="2:12" x14ac:dyDescent="0.25">
      <c r="B117" s="129" t="s">
        <v>17</v>
      </c>
    </row>
    <row r="118" spans="2:12" x14ac:dyDescent="0.25">
      <c r="B118" t="s">
        <v>184</v>
      </c>
    </row>
    <row r="120" spans="2:12" x14ac:dyDescent="0.25">
      <c r="B120" s="129" t="s">
        <v>21</v>
      </c>
    </row>
    <row r="121" spans="2:12" x14ac:dyDescent="0.25">
      <c r="B121" t="s">
        <v>185</v>
      </c>
    </row>
    <row r="122" spans="2:12" x14ac:dyDescent="0.25">
      <c r="B122" s="129"/>
    </row>
    <row r="123" spans="2:12" x14ac:dyDescent="0.25">
      <c r="B123" s="129" t="s">
        <v>52</v>
      </c>
    </row>
    <row r="124" spans="2:12" x14ac:dyDescent="0.25">
      <c r="B124" t="s">
        <v>186</v>
      </c>
    </row>
    <row r="125" spans="2:12" x14ac:dyDescent="0.25">
      <c r="B125" s="129"/>
    </row>
    <row r="126" spans="2:12" x14ac:dyDescent="0.25">
      <c r="B126" s="129" t="s">
        <v>187</v>
      </c>
    </row>
    <row r="127" spans="2:12" ht="16.5" customHeight="1" x14ac:dyDescent="0.25">
      <c r="B127" s="146" t="s">
        <v>188</v>
      </c>
      <c r="C127" s="146"/>
      <c r="D127" s="146"/>
      <c r="E127" s="146"/>
      <c r="F127" s="146"/>
      <c r="G127" s="146"/>
      <c r="H127" s="146"/>
      <c r="I127" s="146"/>
      <c r="J127" s="146"/>
      <c r="K127" s="146"/>
      <c r="L127" s="146"/>
    </row>
    <row r="128" spans="2:12" x14ac:dyDescent="0.25">
      <c r="B128" s="146"/>
      <c r="C128" s="146"/>
      <c r="D128" s="146"/>
      <c r="E128" s="146"/>
      <c r="F128" s="146"/>
      <c r="G128" s="146"/>
      <c r="H128" s="146"/>
      <c r="I128" s="146"/>
      <c r="J128" s="146"/>
      <c r="K128" s="146"/>
      <c r="L128" s="146"/>
    </row>
    <row r="130" spans="2:7" x14ac:dyDescent="0.25">
      <c r="B130" s="129" t="s">
        <v>189</v>
      </c>
    </row>
    <row r="131" spans="2:7" x14ac:dyDescent="0.25">
      <c r="B131" t="s">
        <v>190</v>
      </c>
    </row>
    <row r="133" spans="2:7" ht="15.75" x14ac:dyDescent="0.3">
      <c r="B133" s="125" t="s">
        <v>146</v>
      </c>
      <c r="C133">
        <v>1.7</v>
      </c>
    </row>
    <row r="135" spans="2:7" ht="15.75" x14ac:dyDescent="0.3">
      <c r="B135" s="125" t="s">
        <v>191</v>
      </c>
      <c r="C135" s="127"/>
      <c r="D135" s="127"/>
      <c r="E135" s="127"/>
      <c r="F135" s="127"/>
      <c r="G135" s="127"/>
    </row>
    <row r="137" spans="2:7" x14ac:dyDescent="0.25">
      <c r="B137" s="129" t="s">
        <v>3</v>
      </c>
    </row>
    <row r="138" spans="2:7" x14ac:dyDescent="0.25">
      <c r="B138" t="s">
        <v>192</v>
      </c>
    </row>
    <row r="139" spans="2:7" x14ac:dyDescent="0.25">
      <c r="B139" t="s">
        <v>193</v>
      </c>
    </row>
    <row r="140" spans="2:7" x14ac:dyDescent="0.25">
      <c r="B140" t="s">
        <v>194</v>
      </c>
    </row>
    <row r="141" spans="2:7" x14ac:dyDescent="0.25">
      <c r="B141" t="s">
        <v>195</v>
      </c>
    </row>
    <row r="143" spans="2:7" x14ac:dyDescent="0.25">
      <c r="B143" s="130" t="s">
        <v>196</v>
      </c>
    </row>
    <row r="145" spans="2:14" x14ac:dyDescent="0.25">
      <c r="B145" s="129" t="s">
        <v>4</v>
      </c>
    </row>
    <row r="146" spans="2:14" x14ac:dyDescent="0.25">
      <c r="B146" t="s">
        <v>197</v>
      </c>
    </row>
    <row r="147" spans="2:14" x14ac:dyDescent="0.25">
      <c r="B147" t="s">
        <v>198</v>
      </c>
    </row>
    <row r="149" spans="2:14" x14ac:dyDescent="0.25">
      <c r="B149" s="129" t="s">
        <v>7</v>
      </c>
    </row>
    <row r="150" spans="2:14" x14ac:dyDescent="0.25">
      <c r="B150" t="s">
        <v>199</v>
      </c>
    </row>
    <row r="152" spans="2:14" x14ac:dyDescent="0.25">
      <c r="B152" s="129" t="s">
        <v>8</v>
      </c>
    </row>
    <row r="153" spans="2:14" x14ac:dyDescent="0.25">
      <c r="B153" t="s">
        <v>199</v>
      </c>
    </row>
    <row r="155" spans="2:14" x14ac:dyDescent="0.25">
      <c r="B155" s="129" t="s">
        <v>200</v>
      </c>
    </row>
    <row r="156" spans="2:14" x14ac:dyDescent="0.25">
      <c r="B156" t="s">
        <v>199</v>
      </c>
    </row>
    <row r="158" spans="2:14" x14ac:dyDescent="0.25">
      <c r="B158" s="129" t="s">
        <v>11</v>
      </c>
    </row>
    <row r="159" spans="2:14" x14ac:dyDescent="0.25">
      <c r="B159" s="146" t="s">
        <v>201</v>
      </c>
      <c r="C159" s="146"/>
      <c r="D159" s="146"/>
      <c r="E159" s="146"/>
      <c r="F159" s="146"/>
      <c r="G159" s="146"/>
      <c r="H159" s="146"/>
      <c r="I159" s="146"/>
      <c r="J159" s="146"/>
      <c r="K159" s="146"/>
      <c r="L159" s="146"/>
      <c r="M159" s="146"/>
      <c r="N159" s="146"/>
    </row>
    <row r="160" spans="2:14" x14ac:dyDescent="0.25">
      <c r="B160" s="146"/>
      <c r="C160" s="146"/>
      <c r="D160" s="146"/>
      <c r="E160" s="146"/>
      <c r="F160" s="146"/>
      <c r="G160" s="146"/>
      <c r="H160" s="146"/>
      <c r="I160" s="146"/>
      <c r="J160" s="146"/>
      <c r="K160" s="146"/>
      <c r="L160" s="146"/>
      <c r="M160" s="146"/>
      <c r="N160" s="146"/>
    </row>
    <row r="161" spans="2:3" x14ac:dyDescent="0.25">
      <c r="B161" t="s">
        <v>202</v>
      </c>
    </row>
    <row r="162" spans="2:3" x14ac:dyDescent="0.25">
      <c r="B162" t="s">
        <v>203</v>
      </c>
    </row>
    <row r="163" spans="2:3" x14ac:dyDescent="0.25">
      <c r="B163" s="129"/>
    </row>
    <row r="164" spans="2:3" x14ac:dyDescent="0.25">
      <c r="B164" s="129" t="s">
        <v>13</v>
      </c>
    </row>
    <row r="165" spans="2:3" x14ac:dyDescent="0.25">
      <c r="B165" t="s">
        <v>199</v>
      </c>
    </row>
    <row r="167" spans="2:3" x14ac:dyDescent="0.25">
      <c r="B167" s="129" t="s">
        <v>16</v>
      </c>
    </row>
    <row r="168" spans="2:3" x14ac:dyDescent="0.25">
      <c r="B168" t="s">
        <v>199</v>
      </c>
    </row>
    <row r="169" spans="2:3" x14ac:dyDescent="0.25">
      <c r="B169" t="s">
        <v>195</v>
      </c>
    </row>
    <row r="171" spans="2:3" x14ac:dyDescent="0.25">
      <c r="B171" s="129" t="s">
        <v>17</v>
      </c>
    </row>
    <row r="172" spans="2:3" x14ac:dyDescent="0.25">
      <c r="B172" t="s">
        <v>199</v>
      </c>
    </row>
    <row r="173" spans="2:3" x14ac:dyDescent="0.25">
      <c r="B173" t="s">
        <v>195</v>
      </c>
    </row>
    <row r="174" spans="2:3" x14ac:dyDescent="0.25">
      <c r="B174" t="s">
        <v>204</v>
      </c>
    </row>
    <row r="176" spans="2:3" ht="15.75" x14ac:dyDescent="0.3">
      <c r="B176" s="125" t="s">
        <v>146</v>
      </c>
      <c r="C176">
        <v>1.6</v>
      </c>
    </row>
    <row r="178" spans="2:7" ht="15.75" x14ac:dyDescent="0.3">
      <c r="B178" s="125" t="s">
        <v>205</v>
      </c>
      <c r="C178" s="127"/>
      <c r="D178" s="127"/>
      <c r="E178" s="127"/>
      <c r="F178" s="127"/>
      <c r="G178" s="127"/>
    </row>
    <row r="180" spans="2:7" x14ac:dyDescent="0.25">
      <c r="B180" t="s">
        <v>206</v>
      </c>
    </row>
    <row r="181" spans="2:7" x14ac:dyDescent="0.25">
      <c r="B181" t="s">
        <v>207</v>
      </c>
    </row>
    <row r="183" spans="2:7" ht="15.75" x14ac:dyDescent="0.3">
      <c r="B183" s="125" t="s">
        <v>146</v>
      </c>
      <c r="C183">
        <v>1.5</v>
      </c>
    </row>
    <row r="185" spans="2:7" ht="15.75" x14ac:dyDescent="0.3">
      <c r="B185" s="125" t="s">
        <v>208</v>
      </c>
      <c r="C185" s="127"/>
      <c r="D185" s="127"/>
      <c r="E185" s="127"/>
      <c r="F185" s="127"/>
      <c r="G185" s="127"/>
    </row>
    <row r="187" spans="2:7" x14ac:dyDescent="0.25">
      <c r="B187" t="s">
        <v>209</v>
      </c>
    </row>
    <row r="189" spans="2:7" ht="15.75" x14ac:dyDescent="0.3">
      <c r="B189" s="125" t="s">
        <v>146</v>
      </c>
      <c r="C189">
        <v>1.4</v>
      </c>
    </row>
    <row r="191" spans="2:7" ht="15.75" x14ac:dyDescent="0.3">
      <c r="B191" s="125" t="s">
        <v>210</v>
      </c>
      <c r="C191" s="127"/>
      <c r="D191" s="127"/>
      <c r="E191" s="127"/>
      <c r="F191" s="127"/>
      <c r="G191" s="127"/>
    </row>
    <row r="193" spans="2:7" x14ac:dyDescent="0.25">
      <c r="B193" t="s">
        <v>211</v>
      </c>
    </row>
    <row r="195" spans="2:7" ht="15.75" x14ac:dyDescent="0.3">
      <c r="B195" s="125" t="s">
        <v>146</v>
      </c>
      <c r="C195">
        <v>1.3</v>
      </c>
    </row>
    <row r="197" spans="2:7" ht="15.75" x14ac:dyDescent="0.3">
      <c r="B197" s="125" t="s">
        <v>212</v>
      </c>
      <c r="C197" s="127"/>
      <c r="D197" s="127"/>
      <c r="E197" s="127"/>
      <c r="F197" s="127"/>
      <c r="G197" s="127"/>
    </row>
    <row r="199" spans="2:7" x14ac:dyDescent="0.25">
      <c r="B199" t="s">
        <v>213</v>
      </c>
    </row>
    <row r="201" spans="2:7" ht="15.75" x14ac:dyDescent="0.3">
      <c r="B201" s="125" t="s">
        <v>146</v>
      </c>
      <c r="C201">
        <v>1.2</v>
      </c>
    </row>
    <row r="203" spans="2:7" ht="15.75" x14ac:dyDescent="0.3">
      <c r="B203" s="125" t="s">
        <v>214</v>
      </c>
      <c r="C203" s="127"/>
      <c r="D203" s="127"/>
      <c r="E203" s="127"/>
      <c r="F203" s="127"/>
      <c r="G203" s="127"/>
    </row>
    <row r="205" spans="2:7" x14ac:dyDescent="0.25">
      <c r="B205" t="s">
        <v>215</v>
      </c>
    </row>
    <row r="207" spans="2:7" ht="15.75" x14ac:dyDescent="0.3">
      <c r="B207" s="125" t="s">
        <v>146</v>
      </c>
      <c r="C207">
        <v>1.1000000000000001</v>
      </c>
    </row>
    <row r="208" spans="2:7" ht="4.5" customHeight="1" x14ac:dyDescent="0.25"/>
    <row r="209" spans="2:15" ht="15.75" x14ac:dyDescent="0.3">
      <c r="B209" s="125" t="s">
        <v>216</v>
      </c>
      <c r="C209" s="127"/>
      <c r="D209" s="127"/>
      <c r="E209" s="127"/>
      <c r="F209" s="127"/>
      <c r="G209" s="127"/>
    </row>
    <row r="211" spans="2:15" x14ac:dyDescent="0.25">
      <c r="B211" s="131" t="s">
        <v>217</v>
      </c>
    </row>
    <row r="212" spans="2:15" x14ac:dyDescent="0.25">
      <c r="B212" s="131" t="s">
        <v>218</v>
      </c>
    </row>
    <row r="213" spans="2:15" ht="15.75" customHeight="1" x14ac:dyDescent="0.25">
      <c r="B213" s="148" t="s">
        <v>219</v>
      </c>
      <c r="C213" s="148"/>
      <c r="D213" s="148"/>
      <c r="E213" s="148"/>
      <c r="F213" s="148"/>
      <c r="G213" s="148"/>
      <c r="H213" s="148"/>
      <c r="I213" s="148"/>
      <c r="J213" s="148"/>
      <c r="K213" s="148"/>
    </row>
    <row r="214" spans="2:15" x14ac:dyDescent="0.25">
      <c r="B214" s="148"/>
      <c r="C214" s="148"/>
      <c r="D214" s="148"/>
      <c r="E214" s="148"/>
      <c r="F214" s="148"/>
      <c r="G214" s="148"/>
      <c r="H214" s="148"/>
      <c r="I214" s="148"/>
      <c r="J214" s="148"/>
      <c r="K214" s="148"/>
    </row>
    <row r="215" spans="2:15" x14ac:dyDescent="0.25">
      <c r="B215" s="131" t="s">
        <v>220</v>
      </c>
    </row>
    <row r="216" spans="2:15" ht="15.75" customHeight="1" x14ac:dyDescent="0.25">
      <c r="B216" s="131" t="s">
        <v>221</v>
      </c>
      <c r="C216" s="132"/>
      <c r="D216" s="132"/>
      <c r="E216" s="132"/>
      <c r="F216" s="132"/>
      <c r="G216" s="132"/>
      <c r="H216" s="132"/>
      <c r="I216" s="132"/>
      <c r="J216" s="132"/>
      <c r="K216" s="132"/>
    </row>
    <row r="217" spans="2:15" ht="15" customHeight="1" x14ac:dyDescent="0.25">
      <c r="B217" s="131" t="s">
        <v>222</v>
      </c>
      <c r="C217" s="132"/>
      <c r="D217" s="132"/>
      <c r="E217" s="132"/>
      <c r="F217" s="132"/>
      <c r="G217" s="132"/>
      <c r="H217" s="132"/>
      <c r="I217" s="132"/>
      <c r="J217" s="132"/>
      <c r="K217" s="132"/>
    </row>
    <row r="218" spans="2:15" x14ac:dyDescent="0.25">
      <c r="B218" s="131" t="s">
        <v>223</v>
      </c>
      <c r="C218" s="132"/>
      <c r="D218" s="132"/>
      <c r="E218" s="132"/>
      <c r="F218" s="132"/>
      <c r="G218" s="132"/>
      <c r="H218" s="132"/>
      <c r="I218" s="132"/>
      <c r="J218" s="132"/>
      <c r="K218" s="132"/>
    </row>
    <row r="219" spans="2:15" x14ac:dyDescent="0.25">
      <c r="B219" s="147" t="s">
        <v>224</v>
      </c>
      <c r="C219" s="147"/>
      <c r="D219" s="147"/>
      <c r="E219" s="147"/>
      <c r="F219" s="147"/>
      <c r="G219" s="147"/>
      <c r="H219" s="147"/>
      <c r="I219" s="147"/>
      <c r="J219" s="147"/>
      <c r="K219" s="147"/>
      <c r="L219" s="147"/>
      <c r="M219" s="147"/>
      <c r="N219" s="147"/>
      <c r="O219" s="147"/>
    </row>
    <row r="220" spans="2:15" x14ac:dyDescent="0.25">
      <c r="B220" s="147"/>
      <c r="C220" s="147"/>
      <c r="D220" s="147"/>
      <c r="E220" s="147"/>
      <c r="F220" s="147"/>
      <c r="G220" s="147"/>
      <c r="H220" s="147"/>
      <c r="I220" s="147"/>
      <c r="J220" s="147"/>
      <c r="K220" s="147"/>
      <c r="L220" s="147"/>
      <c r="M220" s="147"/>
      <c r="N220" s="147"/>
      <c r="O220" s="147"/>
    </row>
    <row r="221" spans="2:15" x14ac:dyDescent="0.25">
      <c r="B221" s="131" t="s">
        <v>225</v>
      </c>
    </row>
    <row r="222" spans="2:15" x14ac:dyDescent="0.25">
      <c r="B222" s="131" t="s">
        <v>226</v>
      </c>
    </row>
    <row r="223" spans="2:15" x14ac:dyDescent="0.25">
      <c r="B223" s="131" t="s">
        <v>227</v>
      </c>
    </row>
    <row r="224" spans="2:15" x14ac:dyDescent="0.25">
      <c r="B224" s="131" t="s">
        <v>228</v>
      </c>
    </row>
    <row r="265" ht="15" customHeight="1" x14ac:dyDescent="0.25"/>
    <row r="266" ht="15" customHeight="1" x14ac:dyDescent="0.25"/>
    <row r="267" ht="5.0999999999999996" customHeight="1" x14ac:dyDescent="0.25"/>
    <row r="269" ht="5.0999999999999996" customHeight="1" x14ac:dyDescent="0.25"/>
    <row r="270" ht="15" customHeight="1" x14ac:dyDescent="0.25"/>
    <row r="285" ht="15" customHeight="1" x14ac:dyDescent="0.25"/>
    <row r="286" ht="15" customHeight="1" x14ac:dyDescent="0.25"/>
  </sheetData>
  <mergeCells count="13">
    <mergeCell ref="B219:O220"/>
    <mergeCell ref="B72:P73"/>
    <mergeCell ref="B95:K96"/>
    <mergeCell ref="B108:M109"/>
    <mergeCell ref="B127:L128"/>
    <mergeCell ref="B159:N160"/>
    <mergeCell ref="B213:K214"/>
    <mergeCell ref="B47:P48"/>
    <mergeCell ref="B11:P12"/>
    <mergeCell ref="B16:P17"/>
    <mergeCell ref="B21:P23"/>
    <mergeCell ref="B24:P25"/>
    <mergeCell ref="B45:P4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H100"/>
  <sheetViews>
    <sheetView showZeros="0" zoomScale="90" zoomScaleNormal="90" workbookViewId="0">
      <pane xSplit="2" ySplit="2" topLeftCell="C3" activePane="bottomRight" state="frozen"/>
      <selection activeCell="AJ35" sqref="AJ35"/>
      <selection pane="topRight" activeCell="AJ35" sqref="AJ35"/>
      <selection pane="bottomLeft" activeCell="AJ35" sqref="AJ35"/>
      <selection pane="bottomRight" activeCell="AJ35" sqref="AJ35"/>
    </sheetView>
  </sheetViews>
  <sheetFormatPr baseColWidth="10" defaultColWidth="11.42578125" defaultRowHeight="15" x14ac:dyDescent="0.35"/>
  <cols>
    <col min="1" max="1" width="2.140625" style="1" customWidth="1"/>
    <col min="2" max="2" width="22.7109375" style="1" customWidth="1"/>
    <col min="3" max="3" width="9.7109375" style="1" customWidth="1"/>
    <col min="4" max="4" width="9.42578125" style="1" customWidth="1"/>
    <col min="5" max="6" width="9.140625" style="1" customWidth="1"/>
    <col min="7" max="7" width="9.5703125" style="1" customWidth="1"/>
    <col min="8" max="8" width="8.5703125" style="1" customWidth="1"/>
    <col min="9" max="9" width="9.140625" style="1" customWidth="1"/>
    <col min="10" max="10" width="9.28515625" style="1" customWidth="1"/>
    <col min="11" max="11" width="10.7109375" style="1" customWidth="1"/>
    <col min="12" max="12" width="11.42578125" style="1" customWidth="1"/>
    <col min="13" max="13" width="10.5703125" style="1" customWidth="1"/>
    <col min="14" max="14" width="9.85546875" style="1" customWidth="1"/>
    <col min="15" max="15" width="12" style="1" customWidth="1"/>
    <col min="16" max="16" width="9.85546875" style="1" customWidth="1"/>
    <col min="17" max="17" width="9.42578125" style="1" customWidth="1"/>
    <col min="18" max="19" width="10.140625" style="1" customWidth="1"/>
    <col min="20" max="20" width="8.7109375" style="1" customWidth="1"/>
    <col min="21" max="21" width="10" style="1" customWidth="1"/>
    <col min="22" max="22" width="9" style="1" customWidth="1"/>
    <col min="23" max="23" width="10.5703125" style="1" customWidth="1"/>
    <col min="24" max="26" width="12.140625" style="1" customWidth="1"/>
    <col min="27" max="27" width="11" style="1" customWidth="1"/>
    <col min="28" max="28" width="9.7109375" style="1" customWidth="1"/>
    <col min="29" max="29" width="7.7109375" style="1" customWidth="1"/>
    <col min="30" max="16384" width="11.42578125" style="1"/>
  </cols>
  <sheetData>
    <row r="1" spans="2:34" x14ac:dyDescent="0.35">
      <c r="C1" s="149" t="s">
        <v>0</v>
      </c>
      <c r="D1" s="150"/>
      <c r="E1" s="150"/>
      <c r="F1" s="150"/>
      <c r="G1" s="150"/>
      <c r="H1" s="150"/>
      <c r="I1" s="150"/>
      <c r="J1" s="150"/>
      <c r="K1" s="150"/>
      <c r="L1" s="151"/>
      <c r="M1" s="149" t="s">
        <v>1</v>
      </c>
      <c r="N1" s="150"/>
      <c r="O1" s="150"/>
      <c r="P1" s="150"/>
      <c r="Q1" s="150"/>
      <c r="R1" s="150"/>
      <c r="S1" s="150"/>
      <c r="T1" s="150"/>
      <c r="U1" s="150"/>
      <c r="V1" s="150"/>
      <c r="W1" s="150"/>
      <c r="X1" s="150"/>
      <c r="Y1" s="150"/>
      <c r="Z1" s="150"/>
      <c r="AA1" s="151"/>
    </row>
    <row r="2" spans="2:34" ht="45.75" customHeight="1" x14ac:dyDescent="0.35">
      <c r="B2" s="2" t="s">
        <v>110</v>
      </c>
      <c r="C2" s="3" t="s">
        <v>83</v>
      </c>
      <c r="D2" s="3" t="s">
        <v>84</v>
      </c>
      <c r="E2" s="3" t="s">
        <v>85</v>
      </c>
      <c r="F2" s="3" t="s">
        <v>86</v>
      </c>
      <c r="G2" s="3" t="s">
        <v>87</v>
      </c>
      <c r="H2" s="113" t="s">
        <v>124</v>
      </c>
      <c r="I2" s="3" t="s">
        <v>89</v>
      </c>
      <c r="J2" s="3" t="s">
        <v>90</v>
      </c>
      <c r="K2" s="3" t="s">
        <v>125</v>
      </c>
      <c r="L2" s="3" t="s">
        <v>10</v>
      </c>
      <c r="M2" s="3" t="s">
        <v>92</v>
      </c>
      <c r="N2" s="3" t="s">
        <v>93</v>
      </c>
      <c r="O2" s="3" t="s">
        <v>94</v>
      </c>
      <c r="P2" s="3" t="s">
        <v>95</v>
      </c>
      <c r="Q2" s="3" t="s">
        <v>96</v>
      </c>
      <c r="R2" s="3" t="s">
        <v>97</v>
      </c>
      <c r="S2" s="3" t="s">
        <v>98</v>
      </c>
      <c r="T2" s="3" t="s">
        <v>99</v>
      </c>
      <c r="U2" s="3" t="s">
        <v>100</v>
      </c>
      <c r="V2" s="3" t="s">
        <v>101</v>
      </c>
      <c r="W2" s="3" t="s">
        <v>126</v>
      </c>
      <c r="X2" s="113" t="s">
        <v>127</v>
      </c>
      <c r="Y2" s="113" t="s">
        <v>128</v>
      </c>
      <c r="Z2" s="113" t="s">
        <v>129</v>
      </c>
      <c r="AA2" s="3" t="s">
        <v>22</v>
      </c>
      <c r="AB2" s="3" t="s">
        <v>23</v>
      </c>
      <c r="AD2" s="19"/>
    </row>
    <row r="3" spans="2:34" hidden="1" x14ac:dyDescent="0.35">
      <c r="B3" s="4"/>
      <c r="C3" s="5" t="s">
        <v>24</v>
      </c>
      <c r="D3" s="5" t="s">
        <v>25</v>
      </c>
      <c r="E3" s="5" t="s">
        <v>26</v>
      </c>
      <c r="F3" s="5" t="s">
        <v>27</v>
      </c>
      <c r="G3" s="5" t="s">
        <v>26</v>
      </c>
      <c r="H3" s="5" t="s">
        <v>26</v>
      </c>
      <c r="I3" s="5" t="s">
        <v>27</v>
      </c>
      <c r="J3" s="5" t="s">
        <v>27</v>
      </c>
      <c r="K3" s="5" t="s">
        <v>26</v>
      </c>
      <c r="L3" s="4"/>
      <c r="M3" s="5" t="s">
        <v>27</v>
      </c>
      <c r="N3" s="5" t="s">
        <v>24</v>
      </c>
      <c r="O3" s="5" t="s">
        <v>24</v>
      </c>
      <c r="P3" s="5" t="s">
        <v>24</v>
      </c>
      <c r="Q3" s="5" t="s">
        <v>24</v>
      </c>
      <c r="R3" s="5" t="s">
        <v>24</v>
      </c>
      <c r="S3" s="5" t="s">
        <v>24</v>
      </c>
      <c r="T3" s="5" t="s">
        <v>26</v>
      </c>
      <c r="U3" s="5" t="s">
        <v>26</v>
      </c>
      <c r="V3" s="5" t="s">
        <v>28</v>
      </c>
      <c r="W3" s="5" t="s">
        <v>24</v>
      </c>
      <c r="X3" s="5" t="s">
        <v>24</v>
      </c>
      <c r="Y3" s="5"/>
      <c r="Z3" s="5"/>
      <c r="AA3" s="4"/>
      <c r="AB3" s="4"/>
    </row>
    <row r="4" spans="2:34" s="12" customFormat="1" hidden="1" x14ac:dyDescent="0.35">
      <c r="B4" s="6" t="s">
        <v>29</v>
      </c>
      <c r="C4" s="7">
        <v>7.1948773150458374</v>
      </c>
      <c r="D4" s="7">
        <v>1.2048408151726546</v>
      </c>
      <c r="E4" s="7">
        <v>1.4285829437369013</v>
      </c>
      <c r="F4" s="7">
        <v>11.629353395161814</v>
      </c>
      <c r="G4" s="7">
        <v>2.7778280621747231</v>
      </c>
      <c r="H4" s="7">
        <v>7.2055094621049687</v>
      </c>
      <c r="I4" s="9">
        <v>11.629533262194677</v>
      </c>
      <c r="J4" s="9">
        <v>11.629533262194677</v>
      </c>
      <c r="K4" s="7">
        <v>7.2055163336125405</v>
      </c>
      <c r="L4" s="8"/>
      <c r="M4" s="9">
        <v>11.629533262194677</v>
      </c>
      <c r="N4" s="9">
        <v>10.753851420746319</v>
      </c>
      <c r="O4" s="9">
        <v>8.0654264876862918</v>
      </c>
      <c r="P4" s="9">
        <v>7.5190456431535262</v>
      </c>
      <c r="Q4" s="9">
        <v>7.5190456431535262</v>
      </c>
      <c r="R4" s="9">
        <v>7.1949347853615295</v>
      </c>
      <c r="S4" s="9">
        <v>6.9929791324213628</v>
      </c>
      <c r="T4" s="9">
        <v>1.47057186586893</v>
      </c>
      <c r="U4" s="9">
        <v>1.4491330687278046</v>
      </c>
      <c r="V4" s="7">
        <v>7.2055094621049687</v>
      </c>
      <c r="W4" s="7">
        <v>7.2055094621049687</v>
      </c>
      <c r="X4" s="7">
        <v>7.2055094621049687</v>
      </c>
      <c r="Y4" s="7">
        <v>7.2055094621049687</v>
      </c>
      <c r="Z4" s="7">
        <v>7.2055094621049687</v>
      </c>
      <c r="AA4" s="10"/>
      <c r="AB4" s="11"/>
    </row>
    <row r="5" spans="2:34" s="12" customFormat="1" hidden="1" x14ac:dyDescent="0.35">
      <c r="B5" s="6"/>
      <c r="C5" s="7"/>
      <c r="D5" s="7"/>
      <c r="E5" s="7"/>
      <c r="F5" s="7"/>
      <c r="G5" s="7"/>
      <c r="H5" s="7"/>
      <c r="I5" s="7"/>
      <c r="J5" s="7"/>
      <c r="K5" s="7"/>
      <c r="L5" s="8"/>
      <c r="M5" s="9"/>
      <c r="N5" s="9"/>
      <c r="O5" s="9"/>
      <c r="P5" s="9"/>
      <c r="Q5" s="9"/>
      <c r="R5" s="9"/>
      <c r="S5" s="9"/>
      <c r="T5" s="9"/>
      <c r="U5" s="9"/>
      <c r="V5" s="7"/>
      <c r="W5" s="7"/>
      <c r="X5" s="7"/>
      <c r="Y5" s="7"/>
      <c r="Z5" s="7"/>
      <c r="AA5" s="10"/>
      <c r="AB5" s="11"/>
    </row>
    <row r="6" spans="2:34" s="19" customFormat="1" ht="17.100000000000001" customHeight="1" x14ac:dyDescent="0.25">
      <c r="B6" s="13" t="s">
        <v>30</v>
      </c>
      <c r="C6" s="14"/>
      <c r="D6" s="14"/>
      <c r="E6" s="14"/>
      <c r="F6" s="14">
        <v>2370.6616386960172</v>
      </c>
      <c r="G6" s="14">
        <v>1494.0429962775945</v>
      </c>
      <c r="H6" s="14">
        <v>2123.427211691886</v>
      </c>
      <c r="I6" s="14">
        <v>62.599657328194589</v>
      </c>
      <c r="J6" s="14"/>
      <c r="K6" s="14">
        <v>60.917157971432218</v>
      </c>
      <c r="L6" s="15"/>
      <c r="M6" s="14">
        <f>SUMIF(M13:M21,"&gt;0")</f>
        <v>13253.161020703212</v>
      </c>
      <c r="N6" s="14">
        <f>SUMIF(N13:N21,"&gt;0")</f>
        <v>402.56049983035285</v>
      </c>
      <c r="O6" s="14">
        <f t="shared" ref="O6:X6" si="0">SUMIF(O13:O21,"&gt;0")</f>
        <v>3809.1005763347889</v>
      </c>
      <c r="P6" s="14">
        <f t="shared" si="0"/>
        <v>78.461536719992921</v>
      </c>
      <c r="Q6" s="14">
        <f t="shared" si="0"/>
        <v>1889.8804138255941</v>
      </c>
      <c r="R6" s="14">
        <f t="shared" si="0"/>
        <v>3157.926301558487</v>
      </c>
      <c r="S6" s="14">
        <f t="shared" si="0"/>
        <v>5189.0238619396268</v>
      </c>
      <c r="T6" s="14">
        <f t="shared" si="0"/>
        <v>0</v>
      </c>
      <c r="U6" s="14">
        <f t="shared" si="0"/>
        <v>83.616495761325922</v>
      </c>
      <c r="V6" s="14">
        <f t="shared" si="0"/>
        <v>113.06330786802266</v>
      </c>
      <c r="W6" s="14">
        <f t="shared" si="0"/>
        <v>0</v>
      </c>
      <c r="X6" s="14">
        <f t="shared" si="0"/>
        <v>0</v>
      </c>
      <c r="Y6" s="14"/>
      <c r="Z6" s="14"/>
      <c r="AA6" s="16"/>
      <c r="AB6" s="16"/>
      <c r="AC6" s="17"/>
      <c r="AD6" s="18"/>
    </row>
    <row r="7" spans="2:34" s="19" customFormat="1" ht="17.100000000000001" customHeight="1" x14ac:dyDescent="0.25">
      <c r="B7" s="20" t="s">
        <v>31</v>
      </c>
      <c r="C7" s="21">
        <v>15193.332389999998</v>
      </c>
      <c r="D7" s="21">
        <v>258.83598759964576</v>
      </c>
      <c r="E7" s="21">
        <v>711.63708100000065</v>
      </c>
      <c r="F7" s="21"/>
      <c r="G7" s="21"/>
      <c r="H7" s="21"/>
      <c r="I7" s="21"/>
      <c r="J7" s="21"/>
      <c r="K7" s="21"/>
      <c r="L7" s="22"/>
      <c r="M7" s="21"/>
      <c r="N7" s="21">
        <v>7396.4539800000148</v>
      </c>
      <c r="O7" s="21">
        <v>5051.8201500000014</v>
      </c>
      <c r="P7" s="21"/>
      <c r="Q7" s="21">
        <v>1428.5046899999991</v>
      </c>
      <c r="R7" s="21">
        <v>7875.6455800000012</v>
      </c>
      <c r="S7" s="21">
        <v>6055.7581800000025</v>
      </c>
      <c r="T7" s="21">
        <v>270.46313312924957</v>
      </c>
      <c r="U7" s="21"/>
      <c r="V7" s="21"/>
      <c r="W7" s="21">
        <v>0</v>
      </c>
      <c r="X7" s="21">
        <v>333.98908999999998</v>
      </c>
      <c r="Y7" s="21">
        <v>195.36479999999995</v>
      </c>
      <c r="Z7" s="21">
        <v>308.78977999999989</v>
      </c>
      <c r="AA7" s="23"/>
      <c r="AB7" s="23"/>
      <c r="AC7" s="17"/>
    </row>
    <row r="8" spans="2:34" s="19" customFormat="1" ht="17.100000000000001" customHeight="1" x14ac:dyDescent="0.25">
      <c r="B8" s="13" t="s">
        <v>32</v>
      </c>
      <c r="C8" s="14"/>
      <c r="D8" s="14"/>
      <c r="E8" s="14"/>
      <c r="F8" s="14"/>
      <c r="G8" s="14"/>
      <c r="H8" s="14"/>
      <c r="I8" s="14"/>
      <c r="J8" s="14"/>
      <c r="K8" s="14"/>
      <c r="L8" s="15"/>
      <c r="M8" s="14"/>
      <c r="N8" s="14"/>
      <c r="O8" s="14"/>
      <c r="P8" s="14"/>
      <c r="Q8" s="14"/>
      <c r="R8" s="14"/>
      <c r="S8" s="14"/>
      <c r="T8" s="14"/>
      <c r="U8" s="14"/>
      <c r="V8" s="14"/>
      <c r="W8" s="14"/>
      <c r="X8" s="14"/>
      <c r="Y8" s="14"/>
      <c r="Z8" s="14"/>
      <c r="AA8" s="16"/>
      <c r="AB8" s="16"/>
      <c r="AE8" s="73"/>
      <c r="AF8" s="73"/>
      <c r="AG8" s="73"/>
      <c r="AH8" s="73"/>
    </row>
    <row r="9" spans="2:34" s="19" customFormat="1" ht="17.100000000000001" customHeight="1" x14ac:dyDescent="0.25">
      <c r="B9" s="20" t="s">
        <v>33</v>
      </c>
      <c r="C9" s="21">
        <v>245.03670999999989</v>
      </c>
      <c r="D9" s="21">
        <v>-38.809399615570996</v>
      </c>
      <c r="E9" s="21">
        <v>-80.584722060000573</v>
      </c>
      <c r="F9" s="21"/>
      <c r="G9" s="21"/>
      <c r="H9" s="21"/>
      <c r="I9" s="21"/>
      <c r="J9" s="21"/>
      <c r="K9" s="21"/>
      <c r="L9" s="22"/>
      <c r="M9" s="21"/>
      <c r="N9" s="21">
        <v>17.788000000000032</v>
      </c>
      <c r="O9" s="21">
        <v>-9.7177099999999932</v>
      </c>
      <c r="P9" s="21">
        <v>-0.87063999999999986</v>
      </c>
      <c r="Q9" s="21">
        <v>-20.895359999999989</v>
      </c>
      <c r="R9" s="21">
        <v>27.438999999999997</v>
      </c>
      <c r="S9" s="21">
        <v>-60.428000000000019</v>
      </c>
      <c r="T9" s="21"/>
      <c r="U9" s="21"/>
      <c r="V9" s="21"/>
      <c r="W9" s="21"/>
      <c r="X9" s="21"/>
      <c r="Y9" s="21"/>
      <c r="Z9" s="21"/>
      <c r="AA9" s="23"/>
      <c r="AB9" s="23"/>
      <c r="AC9" s="17"/>
      <c r="AE9" s="73"/>
      <c r="AF9" s="73"/>
      <c r="AG9" s="73"/>
      <c r="AH9" s="73"/>
    </row>
    <row r="10" spans="2:34" s="19" customFormat="1" ht="17.100000000000001" customHeight="1" x14ac:dyDescent="0.25">
      <c r="B10" s="13" t="s">
        <v>34</v>
      </c>
      <c r="C10" s="14"/>
      <c r="D10" s="14"/>
      <c r="E10" s="14"/>
      <c r="F10" s="14"/>
      <c r="G10" s="14"/>
      <c r="H10" s="14"/>
      <c r="I10" s="14"/>
      <c r="J10" s="14"/>
      <c r="K10" s="14"/>
      <c r="L10" s="15"/>
      <c r="M10" s="14"/>
      <c r="N10" s="14"/>
      <c r="O10" s="14"/>
      <c r="P10" s="14"/>
      <c r="Q10" s="14"/>
      <c r="R10" s="14"/>
      <c r="S10" s="14"/>
      <c r="T10" s="14"/>
      <c r="U10" s="14"/>
      <c r="V10" s="14"/>
      <c r="W10" s="14"/>
      <c r="X10" s="14"/>
      <c r="Y10" s="14"/>
      <c r="Z10" s="14"/>
      <c r="AA10" s="16"/>
      <c r="AB10" s="16"/>
      <c r="AE10" s="73"/>
      <c r="AF10" s="73"/>
      <c r="AG10" s="73"/>
      <c r="AH10" s="73"/>
    </row>
    <row r="11" spans="2:34" s="19" customFormat="1" ht="17.100000000000001" customHeight="1" x14ac:dyDescent="0.25">
      <c r="B11" s="20" t="s">
        <v>78</v>
      </c>
      <c r="C11" s="21"/>
      <c r="D11" s="21"/>
      <c r="E11" s="21"/>
      <c r="F11" s="21"/>
      <c r="G11" s="21"/>
      <c r="H11" s="21"/>
      <c r="I11" s="21"/>
      <c r="J11" s="21"/>
      <c r="K11" s="21"/>
      <c r="L11" s="21"/>
      <c r="M11" s="21"/>
      <c r="N11" s="21"/>
      <c r="O11" s="21"/>
      <c r="P11" s="21"/>
      <c r="Q11" s="21">
        <v>3278.4008571428576</v>
      </c>
      <c r="R11" s="21"/>
      <c r="S11" s="21"/>
      <c r="T11" s="21"/>
      <c r="U11" s="21"/>
      <c r="V11" s="21"/>
      <c r="W11" s="21"/>
      <c r="X11" s="21"/>
      <c r="Y11" s="21"/>
      <c r="Z11" s="21"/>
      <c r="AA11" s="23"/>
      <c r="AB11" s="23"/>
      <c r="AE11" s="84"/>
      <c r="AF11" s="84"/>
      <c r="AG11" s="84"/>
      <c r="AH11" s="84"/>
    </row>
    <row r="12" spans="2:34" s="19" customFormat="1" ht="17.100000000000001" customHeight="1" thickBot="1" x14ac:dyDescent="0.3">
      <c r="B12" s="24" t="s">
        <v>35</v>
      </c>
      <c r="C12" s="25">
        <f>C6+C7-C8+C9-C10-C11</f>
        <v>15438.369099999998</v>
      </c>
      <c r="D12" s="25">
        <f t="shared" ref="D12:K12" si="1">D6+D7-D8+D9-D10-D11</f>
        <v>220.02658798407475</v>
      </c>
      <c r="E12" s="25">
        <f t="shared" si="1"/>
        <v>631.05235894000009</v>
      </c>
      <c r="F12" s="25">
        <f t="shared" si="1"/>
        <v>2370.6616386960172</v>
      </c>
      <c r="G12" s="25">
        <f t="shared" si="1"/>
        <v>1494.0429962775945</v>
      </c>
      <c r="H12" s="25">
        <f t="shared" si="1"/>
        <v>2123.427211691886</v>
      </c>
      <c r="I12" s="25">
        <f t="shared" si="1"/>
        <v>62.599657328194589</v>
      </c>
      <c r="J12" s="25">
        <f t="shared" si="1"/>
        <v>0</v>
      </c>
      <c r="K12" s="25">
        <f t="shared" si="1"/>
        <v>60.917157971432218</v>
      </c>
      <c r="L12" s="26"/>
      <c r="M12" s="25">
        <f>M6+M7-M8+M9-M10-M11</f>
        <v>13253.161020703212</v>
      </c>
      <c r="N12" s="25">
        <f t="shared" ref="N12:Z12" si="2">N6+N7-N8+N9-N10-N11</f>
        <v>7816.8024798303677</v>
      </c>
      <c r="O12" s="25">
        <f t="shared" si="2"/>
        <v>8851.2030163347899</v>
      </c>
      <c r="P12" s="25">
        <f t="shared" si="2"/>
        <v>77.590896719992926</v>
      </c>
      <c r="Q12" s="25">
        <f t="shared" si="2"/>
        <v>19.088886682735847</v>
      </c>
      <c r="R12" s="25">
        <f t="shared" si="2"/>
        <v>11061.010881558488</v>
      </c>
      <c r="S12" s="25">
        <f t="shared" si="2"/>
        <v>11184.35404193963</v>
      </c>
      <c r="T12" s="25">
        <f t="shared" si="2"/>
        <v>270.46313312924957</v>
      </c>
      <c r="U12" s="25">
        <f t="shared" si="2"/>
        <v>83.616495761325922</v>
      </c>
      <c r="V12" s="25">
        <f t="shared" si="2"/>
        <v>113.06330786802266</v>
      </c>
      <c r="W12" s="25">
        <f t="shared" si="2"/>
        <v>0</v>
      </c>
      <c r="X12" s="25">
        <f t="shared" si="2"/>
        <v>333.98908999999998</v>
      </c>
      <c r="Y12" s="25">
        <f t="shared" si="2"/>
        <v>195.36479999999995</v>
      </c>
      <c r="Z12" s="25">
        <f t="shared" si="2"/>
        <v>308.78977999999989</v>
      </c>
      <c r="AA12" s="27"/>
      <c r="AB12" s="27"/>
      <c r="AC12" s="17"/>
      <c r="AE12" s="73"/>
      <c r="AF12" s="73"/>
      <c r="AG12" s="73"/>
      <c r="AH12" s="73"/>
    </row>
    <row r="13" spans="2:34" s="19" customFormat="1" ht="17.100000000000001" customHeight="1" x14ac:dyDescent="0.25">
      <c r="B13" s="28" t="s">
        <v>36</v>
      </c>
      <c r="C13" s="29">
        <v>-15238.365637499996</v>
      </c>
      <c r="D13" s="29"/>
      <c r="E13" s="29"/>
      <c r="F13" s="29"/>
      <c r="G13" s="29"/>
      <c r="H13" s="29"/>
      <c r="I13" s="29"/>
      <c r="J13" s="29"/>
      <c r="K13" s="29"/>
      <c r="L13" s="30"/>
      <c r="M13" s="29"/>
      <c r="N13" s="29">
        <v>402.56049983035285</v>
      </c>
      <c r="O13" s="29">
        <v>3809.1005763347889</v>
      </c>
      <c r="P13" s="29">
        <v>78.461536719992921</v>
      </c>
      <c r="Q13" s="29">
        <v>1889.8804138255941</v>
      </c>
      <c r="R13" s="29">
        <v>3157.926301558487</v>
      </c>
      <c r="S13" s="29">
        <v>5189.0238619396268</v>
      </c>
      <c r="T13" s="29"/>
      <c r="U13" s="29"/>
      <c r="V13" s="29">
        <v>113.06330786802266</v>
      </c>
      <c r="W13" s="29"/>
      <c r="X13" s="29"/>
      <c r="Y13" s="29"/>
      <c r="Z13" s="29"/>
      <c r="AA13" s="31"/>
      <c r="AB13" s="31"/>
      <c r="AE13" s="73"/>
      <c r="AF13" s="73"/>
      <c r="AG13" s="73"/>
      <c r="AH13" s="73"/>
    </row>
    <row r="14" spans="2:34" s="19" customFormat="1" ht="17.100000000000001" customHeight="1" x14ac:dyDescent="0.25">
      <c r="B14" s="20" t="s">
        <v>79</v>
      </c>
      <c r="C14" s="21">
        <v>0</v>
      </c>
      <c r="D14" s="21">
        <v>-220.02658798407478</v>
      </c>
      <c r="E14" s="21">
        <v>-548.04300000000103</v>
      </c>
      <c r="F14" s="21">
        <v>-2370.4771340496841</v>
      </c>
      <c r="G14" s="21"/>
      <c r="H14" s="21"/>
      <c r="I14" s="21"/>
      <c r="J14" s="21"/>
      <c r="K14" s="21"/>
      <c r="L14" s="22"/>
      <c r="M14" s="21">
        <v>10182.26735506789</v>
      </c>
      <c r="N14" s="21"/>
      <c r="O14" s="21"/>
      <c r="P14" s="21"/>
      <c r="Q14" s="21"/>
      <c r="R14" s="21">
        <v>-1872.9599530564628</v>
      </c>
      <c r="S14" s="21">
        <v>-7050.19361732371</v>
      </c>
      <c r="T14" s="21"/>
      <c r="U14" s="21"/>
      <c r="V14" s="21"/>
      <c r="W14" s="21"/>
      <c r="X14" s="21"/>
      <c r="Y14" s="21"/>
      <c r="Z14" s="21"/>
      <c r="AA14" s="23"/>
      <c r="AB14" s="23"/>
      <c r="AE14" s="73"/>
      <c r="AF14" s="73"/>
      <c r="AG14" s="73"/>
      <c r="AH14" s="73"/>
    </row>
    <row r="15" spans="2:34" s="19" customFormat="1" ht="17.100000000000001" customHeight="1" x14ac:dyDescent="0.25">
      <c r="B15" s="13" t="s">
        <v>80</v>
      </c>
      <c r="C15" s="14"/>
      <c r="D15" s="14">
        <v>0</v>
      </c>
      <c r="E15" s="14"/>
      <c r="F15" s="14"/>
      <c r="G15" s="14"/>
      <c r="H15" s="14"/>
      <c r="I15" s="14"/>
      <c r="J15" s="14"/>
      <c r="K15" s="14"/>
      <c r="L15" s="15"/>
      <c r="M15" s="14">
        <v>584.33957068311042</v>
      </c>
      <c r="N15" s="14"/>
      <c r="O15" s="14"/>
      <c r="P15" s="14"/>
      <c r="Q15" s="14"/>
      <c r="R15" s="14">
        <v>-70.016746666666663</v>
      </c>
      <c r="S15" s="14">
        <v>-1041.2704211912301</v>
      </c>
      <c r="T15" s="14"/>
      <c r="U15" s="14"/>
      <c r="V15" s="14"/>
      <c r="W15" s="14"/>
      <c r="X15" s="14"/>
      <c r="Y15" s="14"/>
      <c r="Z15" s="14"/>
      <c r="AA15" s="16"/>
      <c r="AB15" s="16"/>
      <c r="AE15" s="73"/>
      <c r="AF15" s="73"/>
      <c r="AG15" s="73"/>
      <c r="AH15" s="73"/>
    </row>
    <row r="16" spans="2:34" s="19" customFormat="1" ht="17.100000000000001" customHeight="1" x14ac:dyDescent="0.25">
      <c r="B16" s="20" t="s">
        <v>37</v>
      </c>
      <c r="C16" s="21"/>
      <c r="D16" s="21"/>
      <c r="E16" s="21"/>
      <c r="F16" s="21">
        <v>-0.18450464633289076</v>
      </c>
      <c r="G16" s="21"/>
      <c r="H16" s="21">
        <v>-149.83171513860447</v>
      </c>
      <c r="I16" s="21"/>
      <c r="J16" s="21"/>
      <c r="K16" s="21">
        <v>-17.648083513871374</v>
      </c>
      <c r="L16" s="22"/>
      <c r="M16" s="21">
        <v>2486.5540949522115</v>
      </c>
      <c r="N16" s="21"/>
      <c r="O16" s="21">
        <v>-122.28645213078183</v>
      </c>
      <c r="P16" s="21"/>
      <c r="Q16" s="21"/>
      <c r="R16" s="21">
        <v>-2094.2305637630338</v>
      </c>
      <c r="S16" s="21">
        <v>-2299.2850879509479</v>
      </c>
      <c r="T16" s="21"/>
      <c r="U16" s="21"/>
      <c r="V16" s="21"/>
      <c r="W16" s="21"/>
      <c r="X16" s="21"/>
      <c r="Y16" s="21"/>
      <c r="Z16" s="21"/>
      <c r="AA16" s="23"/>
      <c r="AB16" s="23"/>
      <c r="AE16" s="73"/>
      <c r="AF16" s="73"/>
      <c r="AG16" s="73"/>
      <c r="AH16" s="73"/>
    </row>
    <row r="17" spans="2:34" s="19" customFormat="1" ht="17.100000000000001" customHeight="1" x14ac:dyDescent="0.25">
      <c r="B17" s="13" t="s">
        <v>38</v>
      </c>
      <c r="C17" s="14"/>
      <c r="D17" s="14"/>
      <c r="E17" s="14"/>
      <c r="F17" s="14"/>
      <c r="G17" s="14"/>
      <c r="H17" s="14"/>
      <c r="I17" s="14"/>
      <c r="J17" s="14"/>
      <c r="K17" s="14"/>
      <c r="L17" s="15"/>
      <c r="M17" s="14"/>
      <c r="N17" s="14"/>
      <c r="O17" s="14"/>
      <c r="P17" s="14"/>
      <c r="Q17" s="14"/>
      <c r="R17" s="14"/>
      <c r="S17" s="14"/>
      <c r="T17" s="14"/>
      <c r="U17" s="14"/>
      <c r="V17" s="14"/>
      <c r="W17" s="14"/>
      <c r="X17" s="14"/>
      <c r="Y17" s="14"/>
      <c r="Z17" s="14"/>
      <c r="AA17" s="16"/>
      <c r="AB17" s="16"/>
      <c r="AE17" s="73"/>
      <c r="AF17" s="73"/>
      <c r="AG17" s="73"/>
      <c r="AH17" s="73"/>
    </row>
    <row r="18" spans="2:34" s="19" customFormat="1" ht="17.100000000000001" customHeight="1" x14ac:dyDescent="0.25">
      <c r="B18" s="20" t="s">
        <v>39</v>
      </c>
      <c r="C18" s="21"/>
      <c r="D18" s="21"/>
      <c r="E18" s="21"/>
      <c r="F18" s="21"/>
      <c r="G18" s="21">
        <v>-293.0230136062101</v>
      </c>
      <c r="H18" s="21"/>
      <c r="I18" s="21"/>
      <c r="J18" s="21"/>
      <c r="K18" s="21"/>
      <c r="L18" s="22"/>
      <c r="M18" s="21"/>
      <c r="N18" s="21"/>
      <c r="O18" s="21"/>
      <c r="P18" s="21"/>
      <c r="Q18" s="21"/>
      <c r="R18" s="21"/>
      <c r="S18" s="21"/>
      <c r="T18" s="21"/>
      <c r="U18" s="21">
        <v>83.616495761325922</v>
      </c>
      <c r="V18" s="21"/>
      <c r="W18" s="21"/>
      <c r="X18" s="21"/>
      <c r="Y18" s="21"/>
      <c r="Z18" s="21"/>
      <c r="AA18" s="23"/>
      <c r="AB18" s="23"/>
    </row>
    <row r="19" spans="2:34" s="19" customFormat="1" ht="17.100000000000001" customHeight="1" x14ac:dyDescent="0.25">
      <c r="B19" s="13" t="s">
        <v>40</v>
      </c>
      <c r="C19" s="14"/>
      <c r="D19" s="14"/>
      <c r="E19" s="14"/>
      <c r="F19" s="14"/>
      <c r="G19" s="14"/>
      <c r="H19" s="14"/>
      <c r="I19" s="14"/>
      <c r="J19" s="14"/>
      <c r="K19" s="14"/>
      <c r="L19" s="15"/>
      <c r="M19" s="14"/>
      <c r="N19" s="14"/>
      <c r="O19" s="14"/>
      <c r="P19" s="14"/>
      <c r="Q19" s="14"/>
      <c r="R19" s="14"/>
      <c r="S19" s="14"/>
      <c r="T19" s="14"/>
      <c r="U19" s="14"/>
      <c r="V19" s="14"/>
      <c r="W19" s="14"/>
      <c r="X19" s="14"/>
      <c r="Y19" s="14"/>
      <c r="Z19" s="14"/>
      <c r="AA19" s="16"/>
      <c r="AB19" s="16"/>
    </row>
    <row r="20" spans="2:34" s="19" customFormat="1" ht="17.100000000000001" customHeight="1" x14ac:dyDescent="0.25">
      <c r="B20" s="20" t="s">
        <v>41</v>
      </c>
      <c r="C20" s="21"/>
      <c r="D20" s="21"/>
      <c r="E20" s="21"/>
      <c r="F20" s="21"/>
      <c r="G20" s="21"/>
      <c r="H20" s="21"/>
      <c r="I20" s="21"/>
      <c r="J20" s="21"/>
      <c r="K20" s="21"/>
      <c r="L20" s="22"/>
      <c r="M20" s="21"/>
      <c r="N20" s="21"/>
      <c r="O20" s="21"/>
      <c r="P20" s="21"/>
      <c r="Q20" s="21"/>
      <c r="R20" s="21"/>
      <c r="S20" s="21"/>
      <c r="T20" s="21"/>
      <c r="U20" s="21"/>
      <c r="V20" s="21"/>
      <c r="W20" s="21"/>
      <c r="X20" s="21"/>
      <c r="Y20" s="21"/>
      <c r="Z20" s="21"/>
      <c r="AA20" s="23"/>
      <c r="AB20" s="23"/>
      <c r="AE20" s="143"/>
      <c r="AF20" s="143"/>
      <c r="AG20" s="143"/>
      <c r="AH20" s="143"/>
    </row>
    <row r="21" spans="2:34" s="19" customFormat="1" ht="17.100000000000001" customHeight="1" x14ac:dyDescent="0.25">
      <c r="B21" s="13" t="s">
        <v>42</v>
      </c>
      <c r="C21" s="14"/>
      <c r="D21" s="14"/>
      <c r="E21" s="14"/>
      <c r="F21" s="14"/>
      <c r="G21" s="14"/>
      <c r="H21" s="14"/>
      <c r="I21" s="14"/>
      <c r="J21" s="14"/>
      <c r="K21" s="14"/>
      <c r="L21" s="15"/>
      <c r="M21" s="14"/>
      <c r="N21" s="14"/>
      <c r="O21" s="14"/>
      <c r="P21" s="14"/>
      <c r="Q21" s="14"/>
      <c r="R21" s="14"/>
      <c r="S21" s="14"/>
      <c r="T21" s="14"/>
      <c r="U21" s="14"/>
      <c r="V21" s="14"/>
      <c r="W21" s="14"/>
      <c r="X21" s="14"/>
      <c r="Y21" s="14"/>
      <c r="Z21" s="14"/>
      <c r="AA21" s="16"/>
      <c r="AB21" s="16"/>
      <c r="AE21" s="143"/>
      <c r="AF21" s="143"/>
      <c r="AG21" s="143"/>
      <c r="AH21" s="143"/>
    </row>
    <row r="22" spans="2:34" s="19" customFormat="1" ht="17.100000000000001" customHeight="1" thickBot="1" x14ac:dyDescent="0.3">
      <c r="B22" s="32" t="s">
        <v>43</v>
      </c>
      <c r="C22" s="33">
        <f>SUM(C13:C21)</f>
        <v>-15238.365637499996</v>
      </c>
      <c r="D22" s="33">
        <f t="shared" ref="D22:K22" si="3">SUM(D13:D21)</f>
        <v>-220.02658798407478</v>
      </c>
      <c r="E22" s="33">
        <f t="shared" si="3"/>
        <v>-548.04300000000103</v>
      </c>
      <c r="F22" s="33">
        <f t="shared" si="3"/>
        <v>-2370.6616386960168</v>
      </c>
      <c r="G22" s="33">
        <f t="shared" si="3"/>
        <v>-293.0230136062101</v>
      </c>
      <c r="H22" s="33">
        <f t="shared" si="3"/>
        <v>-149.83171513860447</v>
      </c>
      <c r="I22" s="33">
        <f t="shared" si="3"/>
        <v>0</v>
      </c>
      <c r="J22" s="33"/>
      <c r="K22" s="33">
        <f t="shared" si="3"/>
        <v>-17.648083513871374</v>
      </c>
      <c r="L22" s="33"/>
      <c r="M22" s="33">
        <f>SUMIF(M13:M21,"&lt;0")</f>
        <v>0</v>
      </c>
      <c r="N22" s="33">
        <f t="shared" ref="N22:Z22" si="4">SUMIF(N13:N21,"&lt;0")</f>
        <v>0</v>
      </c>
      <c r="O22" s="33">
        <f t="shared" si="4"/>
        <v>-122.28645213078183</v>
      </c>
      <c r="P22" s="33">
        <f t="shared" si="4"/>
        <v>0</v>
      </c>
      <c r="Q22" s="33">
        <f t="shared" si="4"/>
        <v>0</v>
      </c>
      <c r="R22" s="33">
        <f t="shared" si="4"/>
        <v>-4037.2072634861634</v>
      </c>
      <c r="S22" s="33">
        <f>SUMIF(S13:S21,"&lt;0")</f>
        <v>-10390.749126465887</v>
      </c>
      <c r="T22" s="33">
        <f t="shared" si="4"/>
        <v>0</v>
      </c>
      <c r="U22" s="33">
        <f t="shared" si="4"/>
        <v>0</v>
      </c>
      <c r="V22" s="33">
        <f t="shared" si="4"/>
        <v>0</v>
      </c>
      <c r="W22" s="33">
        <f t="shared" si="4"/>
        <v>0</v>
      </c>
      <c r="X22" s="33">
        <f t="shared" si="4"/>
        <v>0</v>
      </c>
      <c r="Y22" s="33">
        <f t="shared" si="4"/>
        <v>0</v>
      </c>
      <c r="Z22" s="33">
        <f t="shared" si="4"/>
        <v>0</v>
      </c>
      <c r="AA22" s="34"/>
      <c r="AB22" s="34"/>
      <c r="AE22" s="143"/>
      <c r="AF22" s="143"/>
      <c r="AG22" s="143"/>
      <c r="AH22" s="143"/>
    </row>
    <row r="23" spans="2:34" s="19" customFormat="1" ht="17.100000000000001" customHeight="1" x14ac:dyDescent="0.25">
      <c r="B23" s="28" t="s">
        <v>44</v>
      </c>
      <c r="C23" s="29"/>
      <c r="D23" s="29">
        <v>0</v>
      </c>
      <c r="E23" s="29"/>
      <c r="F23" s="29"/>
      <c r="G23" s="29"/>
      <c r="H23" s="29"/>
      <c r="I23" s="29"/>
      <c r="J23" s="29"/>
      <c r="K23" s="29"/>
      <c r="L23" s="35"/>
      <c r="M23" s="29">
        <v>611.79793509162198</v>
      </c>
      <c r="N23" s="29"/>
      <c r="O23" s="29">
        <v>27.305931380804452</v>
      </c>
      <c r="P23" s="29"/>
      <c r="Q23" s="29"/>
      <c r="R23" s="29">
        <v>1.643813562291466</v>
      </c>
      <c r="S23" s="29">
        <v>399.01421308409192</v>
      </c>
      <c r="T23" s="29"/>
      <c r="U23" s="29"/>
      <c r="V23" s="29">
        <v>113.06330786802266</v>
      </c>
      <c r="W23" s="29"/>
      <c r="X23" s="29"/>
      <c r="Y23" s="29"/>
      <c r="Z23" s="29"/>
      <c r="AA23" s="31"/>
      <c r="AB23" s="31"/>
      <c r="AE23" s="143"/>
      <c r="AF23" s="143"/>
      <c r="AG23" s="143"/>
      <c r="AH23" s="143"/>
    </row>
    <row r="24" spans="2:34" s="19" customFormat="1" ht="17.100000000000001" customHeight="1" x14ac:dyDescent="0.25">
      <c r="B24" s="20" t="s">
        <v>45</v>
      </c>
      <c r="C24" s="21"/>
      <c r="D24" s="21"/>
      <c r="E24" s="21">
        <v>0</v>
      </c>
      <c r="F24" s="21"/>
      <c r="G24" s="21"/>
      <c r="H24" s="21"/>
      <c r="I24" s="21"/>
      <c r="J24" s="21"/>
      <c r="K24" s="21"/>
      <c r="L24" s="36"/>
      <c r="M24" s="21">
        <v>1537.4461544220239</v>
      </c>
      <c r="N24" s="21"/>
      <c r="O24" s="21"/>
      <c r="P24" s="21"/>
      <c r="Q24" s="21"/>
      <c r="R24" s="21"/>
      <c r="S24" s="21"/>
      <c r="T24" s="21"/>
      <c r="U24" s="21"/>
      <c r="V24" s="21"/>
      <c r="W24" s="21"/>
      <c r="X24" s="21"/>
      <c r="Y24" s="21"/>
      <c r="Z24" s="21"/>
      <c r="AA24" s="23"/>
      <c r="AB24" s="23"/>
    </row>
    <row r="25" spans="2:34" s="19" customFormat="1" ht="17.100000000000001" customHeight="1" thickBot="1" x14ac:dyDescent="0.3">
      <c r="B25" s="109" t="s">
        <v>46</v>
      </c>
      <c r="C25" s="110">
        <f>IFERROR(C12+C22-C32-C24-C23-C33, " ")</f>
        <v>200.00346250000257</v>
      </c>
      <c r="D25" s="110">
        <f t="shared" ref="D25:Z25" si="5">IFERROR(D12+D22-D32-D24-D23-D33, " ")</f>
        <v>-2.8421709430404007E-14</v>
      </c>
      <c r="E25" s="110">
        <f t="shared" si="5"/>
        <v>24.843425046565343</v>
      </c>
      <c r="F25" s="110">
        <f t="shared" si="5"/>
        <v>4.5474735088646412E-13</v>
      </c>
      <c r="G25" s="110">
        <f t="shared" si="5"/>
        <v>0</v>
      </c>
      <c r="H25" s="110">
        <f t="shared" si="5"/>
        <v>0</v>
      </c>
      <c r="I25" s="110">
        <f t="shared" si="5"/>
        <v>7.1054273576010019E-15</v>
      </c>
      <c r="J25" s="110"/>
      <c r="K25" s="110">
        <f t="shared" si="5"/>
        <v>0</v>
      </c>
      <c r="L25" s="110"/>
      <c r="M25" s="110">
        <f t="shared" si="5"/>
        <v>-1.7053025658242404E-12</v>
      </c>
      <c r="N25" s="110">
        <f t="shared" si="5"/>
        <v>302.80145602084212</v>
      </c>
      <c r="O25" s="110">
        <f t="shared" si="5"/>
        <v>1.3642420526593924E-12</v>
      </c>
      <c r="P25" s="110">
        <f t="shared" si="5"/>
        <v>-1.7439035578774309</v>
      </c>
      <c r="Q25" s="110">
        <f t="shared" si="5"/>
        <v>5.1869619710487314E-13</v>
      </c>
      <c r="R25" s="110">
        <f t="shared" si="5"/>
        <v>5.8664184621193272E-13</v>
      </c>
      <c r="S25" s="110">
        <f t="shared" si="5"/>
        <v>1.5916157281026244E-12</v>
      </c>
      <c r="T25" s="110">
        <f t="shared" si="5"/>
        <v>0</v>
      </c>
      <c r="U25" s="110">
        <f t="shared" si="5"/>
        <v>-1.4210854715202004E-14</v>
      </c>
      <c r="V25" s="110">
        <f t="shared" si="5"/>
        <v>0</v>
      </c>
      <c r="W25" s="110">
        <f t="shared" si="5"/>
        <v>0</v>
      </c>
      <c r="X25" s="110">
        <f t="shared" si="5"/>
        <v>0</v>
      </c>
      <c r="Y25" s="110">
        <f t="shared" si="5"/>
        <v>0</v>
      </c>
      <c r="Z25" s="110">
        <f t="shared" si="5"/>
        <v>0</v>
      </c>
      <c r="AA25" s="110"/>
      <c r="AB25" s="110"/>
      <c r="AE25" s="73"/>
      <c r="AF25" s="73"/>
      <c r="AG25" s="73"/>
      <c r="AH25" s="73"/>
    </row>
    <row r="26" spans="2:34" s="19" customFormat="1" ht="17.100000000000001" customHeight="1" x14ac:dyDescent="0.25">
      <c r="B26" s="118" t="s">
        <v>135</v>
      </c>
      <c r="C26" s="29"/>
      <c r="D26" s="29">
        <v>0</v>
      </c>
      <c r="E26" s="29"/>
      <c r="F26" s="29"/>
      <c r="G26" s="29"/>
      <c r="H26" s="29"/>
      <c r="I26" s="29"/>
      <c r="J26" s="29"/>
      <c r="K26" s="29"/>
      <c r="L26" s="35"/>
      <c r="M26" s="29">
        <v>0</v>
      </c>
      <c r="N26" s="29">
        <v>2945.2648271140019</v>
      </c>
      <c r="O26" s="29">
        <v>7479.3208217099827</v>
      </c>
      <c r="P26" s="29"/>
      <c r="Q26" s="29">
        <v>19.088886682735328</v>
      </c>
      <c r="R26" s="29">
        <v>5291.2506818950242</v>
      </c>
      <c r="S26" s="29"/>
      <c r="T26" s="29"/>
      <c r="U26" s="29"/>
      <c r="V26" s="29"/>
      <c r="W26" s="29">
        <v>0</v>
      </c>
      <c r="X26" s="29"/>
      <c r="Y26" s="29"/>
      <c r="Z26" s="29"/>
      <c r="AA26" s="31"/>
      <c r="AB26" s="31"/>
      <c r="AE26" s="73"/>
      <c r="AF26" s="73"/>
      <c r="AG26" s="73"/>
      <c r="AH26" s="73"/>
    </row>
    <row r="27" spans="2:34" s="19" customFormat="1" ht="17.100000000000001" customHeight="1" x14ac:dyDescent="0.25">
      <c r="B27" s="121" t="s">
        <v>136</v>
      </c>
      <c r="C27" s="21"/>
      <c r="D27" s="21">
        <v>0</v>
      </c>
      <c r="E27" s="21">
        <v>58.165933893433717</v>
      </c>
      <c r="F27" s="21"/>
      <c r="G27" s="21"/>
      <c r="H27" s="21">
        <v>1973.5954965532815</v>
      </c>
      <c r="I27" s="21"/>
      <c r="J27" s="21"/>
      <c r="K27" s="21">
        <v>26.900823347460076</v>
      </c>
      <c r="L27" s="36"/>
      <c r="M27" s="21">
        <v>4050.2890314603264</v>
      </c>
      <c r="N27" s="21">
        <v>382.40976688930181</v>
      </c>
      <c r="O27" s="21">
        <v>7.1245209604101358</v>
      </c>
      <c r="P27" s="21"/>
      <c r="Q27" s="21"/>
      <c r="R27" s="21">
        <v>1089.3219565126328</v>
      </c>
      <c r="S27" s="21">
        <v>394.59070238964944</v>
      </c>
      <c r="T27" s="21">
        <v>270.46313312924957</v>
      </c>
      <c r="U27" s="21"/>
      <c r="V27" s="21"/>
      <c r="W27" s="21"/>
      <c r="X27" s="21"/>
      <c r="Y27" s="21"/>
      <c r="Z27" s="21"/>
      <c r="AA27" s="23"/>
      <c r="AB27" s="37"/>
      <c r="AE27" s="73"/>
      <c r="AF27" s="73"/>
      <c r="AG27" s="73"/>
      <c r="AH27" s="73"/>
    </row>
    <row r="28" spans="2:34" s="19" customFormat="1" ht="17.100000000000001" customHeight="1" x14ac:dyDescent="0.25">
      <c r="B28" s="120" t="s">
        <v>137</v>
      </c>
      <c r="C28" s="14"/>
      <c r="D28" s="14"/>
      <c r="E28" s="14"/>
      <c r="F28" s="14"/>
      <c r="G28" s="14">
        <v>1200.9204516526329</v>
      </c>
      <c r="H28" s="14"/>
      <c r="I28" s="14">
        <v>59.059380620698626</v>
      </c>
      <c r="J28" s="14"/>
      <c r="K28" s="14">
        <v>16.368251110100772</v>
      </c>
      <c r="L28" s="38"/>
      <c r="M28" s="14">
        <v>4110.1791222496622</v>
      </c>
      <c r="N28" s="14">
        <v>3566.6542855198682</v>
      </c>
      <c r="O28" s="14"/>
      <c r="P28" s="14">
        <v>79.334800277870357</v>
      </c>
      <c r="Q28" s="14"/>
      <c r="R28" s="14"/>
      <c r="S28" s="14"/>
      <c r="T28" s="14"/>
      <c r="U28" s="14">
        <v>81.872230703312837</v>
      </c>
      <c r="V28" s="14"/>
      <c r="W28" s="14"/>
      <c r="X28" s="14"/>
      <c r="Y28" s="14"/>
      <c r="Z28" s="14"/>
      <c r="AA28" s="16"/>
      <c r="AB28" s="16"/>
      <c r="AE28" s="73"/>
      <c r="AF28" s="73"/>
      <c r="AG28" s="73"/>
      <c r="AH28" s="73"/>
    </row>
    <row r="29" spans="2:34" s="19" customFormat="1" ht="17.100000000000001" customHeight="1" x14ac:dyDescent="0.25">
      <c r="B29" s="121" t="s">
        <v>138</v>
      </c>
      <c r="C29" s="21"/>
      <c r="D29" s="21"/>
      <c r="E29" s="21"/>
      <c r="F29" s="21"/>
      <c r="G29" s="21">
        <v>9.9531018751520067E-2</v>
      </c>
      <c r="H29" s="21"/>
      <c r="I29" s="21">
        <v>3.5402767074959551</v>
      </c>
      <c r="J29" s="21"/>
      <c r="K29" s="21"/>
      <c r="L29" s="36"/>
      <c r="M29" s="21">
        <v>1823.6783355692314</v>
      </c>
      <c r="N29" s="21">
        <v>495.07708502347828</v>
      </c>
      <c r="O29" s="21">
        <v>0.12793462476594136</v>
      </c>
      <c r="P29" s="21"/>
      <c r="Q29" s="21"/>
      <c r="R29" s="21">
        <v>194.64720634643075</v>
      </c>
      <c r="S29" s="21"/>
      <c r="T29" s="21"/>
      <c r="U29" s="21">
        <v>1.7442650580130961</v>
      </c>
      <c r="V29" s="21"/>
      <c r="W29" s="21"/>
      <c r="X29" s="21"/>
      <c r="Y29" s="21"/>
      <c r="Z29" s="21"/>
      <c r="AA29" s="23"/>
      <c r="AB29" s="23"/>
      <c r="AE29" s="73"/>
      <c r="AF29" s="73"/>
      <c r="AG29" s="73"/>
      <c r="AH29" s="73"/>
    </row>
    <row r="30" spans="2:34" s="19" customFormat="1" ht="17.100000000000001" customHeight="1" x14ac:dyDescent="0.25">
      <c r="B30" s="120" t="s">
        <v>139</v>
      </c>
      <c r="C30" s="14"/>
      <c r="D30" s="14"/>
      <c r="E30" s="14"/>
      <c r="F30" s="14"/>
      <c r="G30" s="14"/>
      <c r="H30" s="14"/>
      <c r="I30" s="14"/>
      <c r="J30" s="14"/>
      <c r="K30" s="14"/>
      <c r="L30" s="38"/>
      <c r="M30" s="14">
        <v>1119.7704419103472</v>
      </c>
      <c r="N30" s="14"/>
      <c r="O30" s="14"/>
      <c r="P30" s="14"/>
      <c r="Q30" s="14"/>
      <c r="R30" s="14">
        <v>446.93995975594481</v>
      </c>
      <c r="S30" s="14"/>
      <c r="T30" s="14"/>
      <c r="U30" s="14"/>
      <c r="V30" s="14"/>
      <c r="W30" s="14"/>
      <c r="X30" s="14"/>
      <c r="Y30" s="14"/>
      <c r="Z30" s="14"/>
      <c r="AA30" s="16"/>
      <c r="AB30" s="16"/>
    </row>
    <row r="31" spans="2:34" s="19" customFormat="1" ht="17.100000000000001" customHeight="1" x14ac:dyDescent="0.25">
      <c r="B31" s="121" t="s">
        <v>140</v>
      </c>
      <c r="C31" s="21"/>
      <c r="D31" s="21"/>
      <c r="E31" s="21"/>
      <c r="F31" s="21"/>
      <c r="G31" s="21"/>
      <c r="H31" s="21"/>
      <c r="I31" s="21"/>
      <c r="J31" s="21"/>
      <c r="K31" s="21"/>
      <c r="L31" s="36"/>
      <c r="M31" s="21"/>
      <c r="N31" s="21">
        <v>124.5950592628749</v>
      </c>
      <c r="O31" s="21">
        <v>154.81417977444227</v>
      </c>
      <c r="P31" s="21"/>
      <c r="Q31" s="21"/>
      <c r="R31" s="21"/>
      <c r="S31" s="21"/>
      <c r="T31" s="21"/>
      <c r="U31" s="21"/>
      <c r="V31" s="21"/>
      <c r="W31" s="21"/>
      <c r="X31" s="21"/>
      <c r="Y31" s="21"/>
      <c r="Z31" s="21"/>
      <c r="AA31" s="23"/>
      <c r="AB31" s="23"/>
    </row>
    <row r="32" spans="2:34" s="19" customFormat="1" ht="17.100000000000001" customHeight="1" x14ac:dyDescent="0.25">
      <c r="B32" s="39" t="s">
        <v>51</v>
      </c>
      <c r="C32" s="40">
        <f t="shared" ref="C32:K32" si="6">SUM(C26:C31)</f>
        <v>0</v>
      </c>
      <c r="D32" s="40">
        <f t="shared" si="6"/>
        <v>0</v>
      </c>
      <c r="E32" s="40">
        <f t="shared" si="6"/>
        <v>58.165933893433717</v>
      </c>
      <c r="F32" s="40">
        <f t="shared" si="6"/>
        <v>0</v>
      </c>
      <c r="G32" s="40">
        <f t="shared" si="6"/>
        <v>1201.0199826713845</v>
      </c>
      <c r="H32" s="40">
        <f t="shared" si="6"/>
        <v>1973.5954965532815</v>
      </c>
      <c r="I32" s="40">
        <f t="shared" ref="I32" si="7">SUM(I26:I31)</f>
        <v>62.599657328194581</v>
      </c>
      <c r="J32" s="40"/>
      <c r="K32" s="40">
        <f t="shared" si="6"/>
        <v>43.269074457560848</v>
      </c>
      <c r="L32" s="40"/>
      <c r="M32" s="40">
        <f t="shared" ref="M32:Z32" si="8">SUM(M26:M31)</f>
        <v>11103.916931189568</v>
      </c>
      <c r="N32" s="40">
        <f>SUM(N26:N31)</f>
        <v>7514.0010238095256</v>
      </c>
      <c r="O32" s="40">
        <f t="shared" si="8"/>
        <v>7641.3874570696007</v>
      </c>
      <c r="P32" s="40">
        <f t="shared" si="8"/>
        <v>79.334800277870357</v>
      </c>
      <c r="Q32" s="40">
        <f t="shared" si="8"/>
        <v>19.088886682735328</v>
      </c>
      <c r="R32" s="40">
        <f t="shared" si="8"/>
        <v>7022.1598045100327</v>
      </c>
      <c r="S32" s="40">
        <f t="shared" si="8"/>
        <v>394.59070238964944</v>
      </c>
      <c r="T32" s="40">
        <f t="shared" si="8"/>
        <v>270.46313312924957</v>
      </c>
      <c r="U32" s="40">
        <f t="shared" si="8"/>
        <v>83.616495761325936</v>
      </c>
      <c r="V32" s="40">
        <f t="shared" si="8"/>
        <v>0</v>
      </c>
      <c r="W32" s="40">
        <f t="shared" si="8"/>
        <v>0</v>
      </c>
      <c r="X32" s="40">
        <f t="shared" si="8"/>
        <v>0</v>
      </c>
      <c r="Y32" s="40">
        <f t="shared" si="8"/>
        <v>0</v>
      </c>
      <c r="Z32" s="40">
        <f t="shared" si="8"/>
        <v>0</v>
      </c>
      <c r="AA32" s="40"/>
      <c r="AB32" s="40"/>
      <c r="AC32" s="71"/>
    </row>
    <row r="33" spans="2:30" s="19" customFormat="1" ht="17.100000000000001" customHeight="1" x14ac:dyDescent="0.25">
      <c r="B33" s="13" t="s">
        <v>52</v>
      </c>
      <c r="C33" s="14"/>
      <c r="D33" s="14"/>
      <c r="E33" s="14"/>
      <c r="F33" s="14"/>
      <c r="G33" s="14"/>
      <c r="H33" s="14"/>
      <c r="I33" s="14"/>
      <c r="J33" s="14"/>
      <c r="K33" s="14"/>
      <c r="L33" s="38"/>
      <c r="M33" s="14"/>
      <c r="N33" s="14"/>
      <c r="O33" s="14">
        <v>1060.2231757536015</v>
      </c>
      <c r="P33" s="14"/>
      <c r="Q33" s="14"/>
      <c r="R33" s="14"/>
      <c r="S33" s="14"/>
      <c r="T33" s="14"/>
      <c r="U33" s="14"/>
      <c r="V33" s="14"/>
      <c r="W33" s="14"/>
      <c r="X33" s="14">
        <v>333.98908999999998</v>
      </c>
      <c r="Y33" s="14">
        <v>195.36479999999995</v>
      </c>
      <c r="Z33" s="14">
        <v>308.78977999999989</v>
      </c>
      <c r="AA33" s="16"/>
      <c r="AB33" s="16"/>
    </row>
    <row r="34" spans="2:30" s="19" customFormat="1" ht="17.100000000000001" customHeight="1" thickBot="1" x14ac:dyDescent="0.3">
      <c r="B34" s="32" t="s">
        <v>53</v>
      </c>
      <c r="C34" s="33">
        <f t="shared" ref="C34:K34" si="9">C33+C32</f>
        <v>0</v>
      </c>
      <c r="D34" s="33">
        <f t="shared" si="9"/>
        <v>0</v>
      </c>
      <c r="E34" s="33">
        <f t="shared" si="9"/>
        <v>58.165933893433717</v>
      </c>
      <c r="F34" s="33">
        <f t="shared" si="9"/>
        <v>0</v>
      </c>
      <c r="G34" s="33">
        <f t="shared" si="9"/>
        <v>1201.0199826713845</v>
      </c>
      <c r="H34" s="33">
        <f t="shared" si="9"/>
        <v>1973.5954965532815</v>
      </c>
      <c r="I34" s="33">
        <f t="shared" si="9"/>
        <v>62.599657328194581</v>
      </c>
      <c r="J34" s="33"/>
      <c r="K34" s="33">
        <f t="shared" si="9"/>
        <v>43.269074457560848</v>
      </c>
      <c r="L34" s="41"/>
      <c r="M34" s="33">
        <f>M33+M32</f>
        <v>11103.916931189568</v>
      </c>
      <c r="N34" s="33">
        <f t="shared" ref="N34:R34" si="10">N33+N32</f>
        <v>7514.0010238095256</v>
      </c>
      <c r="O34" s="33">
        <f t="shared" si="10"/>
        <v>8701.6106328232017</v>
      </c>
      <c r="P34" s="33">
        <f t="shared" si="10"/>
        <v>79.334800277870357</v>
      </c>
      <c r="Q34" s="33">
        <f t="shared" si="10"/>
        <v>19.088886682735328</v>
      </c>
      <c r="R34" s="33">
        <f t="shared" si="10"/>
        <v>7022.1598045100327</v>
      </c>
      <c r="S34" s="33">
        <f>S33+S32</f>
        <v>394.59070238964944</v>
      </c>
      <c r="T34" s="33">
        <f t="shared" ref="T34:Z34" si="11">T33+T32</f>
        <v>270.46313312924957</v>
      </c>
      <c r="U34" s="33">
        <f t="shared" si="11"/>
        <v>83.616495761325936</v>
      </c>
      <c r="V34" s="33">
        <f t="shared" si="11"/>
        <v>0</v>
      </c>
      <c r="W34" s="33">
        <f t="shared" si="11"/>
        <v>0</v>
      </c>
      <c r="X34" s="33">
        <f t="shared" si="11"/>
        <v>333.98908999999998</v>
      </c>
      <c r="Y34" s="33">
        <f t="shared" si="11"/>
        <v>195.36479999999995</v>
      </c>
      <c r="Z34" s="33">
        <f t="shared" si="11"/>
        <v>308.78977999999989</v>
      </c>
      <c r="AA34" s="33"/>
      <c r="AB34" s="33"/>
    </row>
    <row r="35" spans="2:30" s="19" customFormat="1" ht="17.100000000000001" customHeight="1" x14ac:dyDescent="0.25">
      <c r="B35" s="42" t="s">
        <v>54</v>
      </c>
      <c r="C35" s="43">
        <f>IFERROR(C25/C12, " ")</f>
        <v>1.2954960540488865E-2</v>
      </c>
      <c r="D35" s="43">
        <f t="shared" ref="D35:Z35" si="12">IFERROR(D25/D12, " ")</f>
        <v>-1.2917397706708579E-16</v>
      </c>
      <c r="E35" s="43">
        <f t="shared" si="12"/>
        <v>3.936824685719531E-2</v>
      </c>
      <c r="F35" s="43">
        <f t="shared" si="12"/>
        <v>1.918229676743738E-16</v>
      </c>
      <c r="G35" s="43">
        <f t="shared" si="12"/>
        <v>0</v>
      </c>
      <c r="H35" s="43">
        <f t="shared" si="12"/>
        <v>0</v>
      </c>
      <c r="I35" s="43">
        <f t="shared" si="12"/>
        <v>1.1350585068459714E-16</v>
      </c>
      <c r="J35" s="43"/>
      <c r="K35" s="43">
        <f t="shared" si="12"/>
        <v>0</v>
      </c>
      <c r="L35" s="43"/>
      <c r="M35" s="43">
        <f t="shared" si="12"/>
        <v>-1.2867138361635609E-16</v>
      </c>
      <c r="N35" s="43">
        <f t="shared" si="12"/>
        <v>3.8737253090654171E-2</v>
      </c>
      <c r="O35" s="43">
        <f t="shared" si="12"/>
        <v>1.5413069275913114E-16</v>
      </c>
      <c r="P35" s="43">
        <f t="shared" si="12"/>
        <v>-2.2475620615273511E-2</v>
      </c>
      <c r="Q35" s="43">
        <f t="shared" si="12"/>
        <v>2.7172679356622009E-14</v>
      </c>
      <c r="R35" s="43">
        <f t="shared" si="12"/>
        <v>5.3036910685081554E-17</v>
      </c>
      <c r="S35" s="43">
        <f t="shared" si="12"/>
        <v>1.4230734489755125E-16</v>
      </c>
      <c r="T35" s="43">
        <f t="shared" si="12"/>
        <v>0</v>
      </c>
      <c r="U35" s="43">
        <f t="shared" si="12"/>
        <v>-1.699527657289696E-16</v>
      </c>
      <c r="V35" s="43">
        <f t="shared" si="12"/>
        <v>0</v>
      </c>
      <c r="W35" s="43" t="str">
        <f t="shared" si="12"/>
        <v xml:space="preserve"> </v>
      </c>
      <c r="X35" s="43">
        <f t="shared" si="12"/>
        <v>0</v>
      </c>
      <c r="Y35" s="43">
        <f t="shared" si="12"/>
        <v>0</v>
      </c>
      <c r="Z35" s="43">
        <f t="shared" si="12"/>
        <v>0</v>
      </c>
      <c r="AA35" s="43"/>
      <c r="AB35" s="43"/>
    </row>
    <row r="36" spans="2:30" x14ac:dyDescent="0.35">
      <c r="M36" s="44"/>
      <c r="O36" s="44"/>
      <c r="P36" s="44"/>
      <c r="R36" s="44"/>
    </row>
    <row r="37" spans="2:30" x14ac:dyDescent="0.35">
      <c r="D37" s="149" t="s">
        <v>0</v>
      </c>
      <c r="E37" s="150"/>
      <c r="F37" s="150"/>
      <c r="G37" s="150"/>
      <c r="H37" s="150"/>
      <c r="I37" s="150"/>
      <c r="J37" s="150"/>
      <c r="K37" s="150"/>
      <c r="L37" s="151"/>
      <c r="M37" s="152" t="s">
        <v>1</v>
      </c>
      <c r="N37" s="153"/>
      <c r="O37" s="153"/>
      <c r="P37" s="153"/>
      <c r="Q37" s="153"/>
      <c r="R37" s="153"/>
      <c r="S37" s="153"/>
      <c r="T37" s="153"/>
      <c r="U37" s="153"/>
      <c r="V37" s="153"/>
      <c r="W37" s="153"/>
      <c r="X37" s="153"/>
      <c r="Y37" s="153"/>
      <c r="Z37" s="153"/>
      <c r="AA37" s="154"/>
    </row>
    <row r="38" spans="2:30" ht="45.75" customHeight="1" x14ac:dyDescent="0.35">
      <c r="B38" s="2" t="s">
        <v>110</v>
      </c>
      <c r="C38" s="3" t="s">
        <v>83</v>
      </c>
      <c r="D38" s="3" t="s">
        <v>84</v>
      </c>
      <c r="E38" s="3" t="s">
        <v>85</v>
      </c>
      <c r="F38" s="3" t="s">
        <v>86</v>
      </c>
      <c r="G38" s="3" t="s">
        <v>87</v>
      </c>
      <c r="H38" s="113" t="s">
        <v>124</v>
      </c>
      <c r="I38" s="3" t="s">
        <v>89</v>
      </c>
      <c r="J38" s="3" t="s">
        <v>90</v>
      </c>
      <c r="K38" s="3" t="s">
        <v>125</v>
      </c>
      <c r="L38" s="3" t="s">
        <v>10</v>
      </c>
      <c r="M38" s="3" t="s">
        <v>92</v>
      </c>
      <c r="N38" s="3" t="s">
        <v>93</v>
      </c>
      <c r="O38" s="3" t="s">
        <v>94</v>
      </c>
      <c r="P38" s="3" t="s">
        <v>95</v>
      </c>
      <c r="Q38" s="3" t="s">
        <v>96</v>
      </c>
      <c r="R38" s="3" t="s">
        <v>97</v>
      </c>
      <c r="S38" s="3" t="s">
        <v>98</v>
      </c>
      <c r="T38" s="3" t="s">
        <v>99</v>
      </c>
      <c r="U38" s="3" t="s">
        <v>100</v>
      </c>
      <c r="V38" s="3" t="s">
        <v>101</v>
      </c>
      <c r="W38" s="3" t="s">
        <v>126</v>
      </c>
      <c r="X38" s="113" t="s">
        <v>127</v>
      </c>
      <c r="Y38" s="113" t="s">
        <v>128</v>
      </c>
      <c r="Z38" s="113" t="s">
        <v>129</v>
      </c>
      <c r="AA38" s="3" t="s">
        <v>22</v>
      </c>
      <c r="AB38" s="3" t="s">
        <v>23</v>
      </c>
      <c r="AD38" s="19"/>
    </row>
    <row r="39" spans="2:30" x14ac:dyDescent="0.35">
      <c r="B39" s="46" t="s">
        <v>55</v>
      </c>
      <c r="C39" s="47"/>
      <c r="D39" s="47"/>
      <c r="E39" s="47"/>
      <c r="F39" s="47"/>
      <c r="G39" s="47"/>
      <c r="H39" s="47"/>
      <c r="I39" s="47"/>
      <c r="J39" s="47"/>
      <c r="K39" s="47"/>
      <c r="L39" s="47"/>
      <c r="M39" s="48"/>
      <c r="N39" s="47"/>
      <c r="O39" s="48"/>
      <c r="P39" s="48"/>
      <c r="Q39" s="47"/>
      <c r="R39" s="48"/>
      <c r="S39" s="47"/>
      <c r="T39" s="47"/>
      <c r="U39" s="47"/>
      <c r="V39" s="47"/>
      <c r="W39" s="47"/>
      <c r="X39" s="47"/>
      <c r="Y39" s="47"/>
      <c r="Z39" s="47"/>
      <c r="AA39" s="47"/>
      <c r="AB39" s="49"/>
      <c r="AC39" s="50"/>
    </row>
    <row r="40" spans="2:30" x14ac:dyDescent="0.35">
      <c r="B40" s="51" t="s">
        <v>56</v>
      </c>
      <c r="C40" s="52"/>
      <c r="D40" s="52"/>
      <c r="E40" s="52"/>
      <c r="F40" s="4"/>
      <c r="G40" s="52">
        <v>91.883252801287952</v>
      </c>
      <c r="H40" s="52"/>
      <c r="I40" s="52">
        <v>59.059380620698626</v>
      </c>
      <c r="J40" s="52"/>
      <c r="K40" s="52">
        <v>14.25225159734371</v>
      </c>
      <c r="L40" s="53"/>
      <c r="M40" s="54">
        <v>3477.5953049880959</v>
      </c>
      <c r="N40" s="52">
        <v>2445.6202273364001</v>
      </c>
      <c r="O40" s="54"/>
      <c r="P40" s="54">
        <v>32.89487829543053</v>
      </c>
      <c r="Q40" s="52"/>
      <c r="R40" s="54"/>
      <c r="S40" s="52"/>
      <c r="T40" s="52"/>
      <c r="U40" s="52">
        <v>30.890364690765139</v>
      </c>
      <c r="V40" s="52"/>
      <c r="W40" s="52"/>
      <c r="X40" s="52"/>
      <c r="Y40" s="52"/>
      <c r="Z40" s="52"/>
      <c r="AA40" s="53"/>
      <c r="AB40" s="53"/>
      <c r="AC40" s="50"/>
    </row>
    <row r="41" spans="2:30" x14ac:dyDescent="0.35">
      <c r="B41" s="51" t="s">
        <v>57</v>
      </c>
      <c r="C41" s="52"/>
      <c r="D41" s="52"/>
      <c r="E41" s="52"/>
      <c r="F41" s="4"/>
      <c r="G41" s="52">
        <v>1109.037198851345</v>
      </c>
      <c r="H41" s="52"/>
      <c r="I41" s="4"/>
      <c r="J41" s="4"/>
      <c r="K41" s="52">
        <v>2.1159995127570617</v>
      </c>
      <c r="L41" s="53"/>
      <c r="M41" s="54">
        <v>632.5838172615662</v>
      </c>
      <c r="N41" s="52">
        <v>1121.034058183468</v>
      </c>
      <c r="O41" s="54"/>
      <c r="P41" s="54">
        <v>46.439921982439834</v>
      </c>
      <c r="Q41" s="52"/>
      <c r="R41" s="54"/>
      <c r="S41" s="52"/>
      <c r="T41" s="52"/>
      <c r="U41" s="52">
        <v>50.981866012547691</v>
      </c>
      <c r="V41" s="52"/>
      <c r="W41" s="52"/>
      <c r="X41" s="52"/>
      <c r="Y41" s="52"/>
      <c r="Z41" s="52"/>
      <c r="AA41" s="53"/>
      <c r="AB41" s="53"/>
      <c r="AC41" s="50"/>
    </row>
    <row r="42" spans="2:30" x14ac:dyDescent="0.35">
      <c r="B42" s="55" t="s">
        <v>58</v>
      </c>
      <c r="C42" s="53"/>
      <c r="D42" s="53"/>
      <c r="E42" s="53"/>
      <c r="F42" s="55"/>
      <c r="G42" s="53">
        <f>SUM(G40:G41)</f>
        <v>1200.9204516526329</v>
      </c>
      <c r="H42" s="52"/>
      <c r="I42" s="53">
        <f t="shared" ref="I42:M42" si="13">SUM(I40:I41)</f>
        <v>59.059380620698626</v>
      </c>
      <c r="J42" s="53"/>
      <c r="K42" s="53">
        <f t="shared" si="13"/>
        <v>16.368251110100772</v>
      </c>
      <c r="L42" s="53"/>
      <c r="M42" s="53">
        <f t="shared" si="13"/>
        <v>4110.1791222496622</v>
      </c>
      <c r="N42" s="53">
        <f>SUM(N40:N41)</f>
        <v>3566.6542855198682</v>
      </c>
      <c r="O42" s="54"/>
      <c r="P42" s="53">
        <f>SUM(P40:P41)</f>
        <v>79.334800277870357</v>
      </c>
      <c r="Q42" s="52"/>
      <c r="R42" s="54"/>
      <c r="S42" s="52"/>
      <c r="T42" s="52"/>
      <c r="U42" s="53">
        <f>SUM(U40:U41)</f>
        <v>81.872230703312823</v>
      </c>
      <c r="V42" s="52"/>
      <c r="W42" s="52"/>
      <c r="X42" s="52"/>
      <c r="Y42" s="52"/>
      <c r="Z42" s="52"/>
      <c r="AA42" s="53"/>
      <c r="AB42" s="53"/>
      <c r="AC42" s="50"/>
    </row>
    <row r="43" spans="2:30" x14ac:dyDescent="0.35">
      <c r="B43" s="51" t="s">
        <v>59</v>
      </c>
      <c r="C43" s="52"/>
      <c r="D43" s="52"/>
      <c r="E43" s="52"/>
      <c r="F43" s="4"/>
      <c r="G43" s="4"/>
      <c r="H43" s="52"/>
      <c r="I43" s="52"/>
      <c r="J43" s="52"/>
      <c r="K43" s="52"/>
      <c r="L43" s="53"/>
      <c r="M43" s="54">
        <v>170.73117958614674</v>
      </c>
      <c r="N43" s="52">
        <v>201.50699404938331</v>
      </c>
      <c r="O43" s="54">
        <v>0.12793462476594136</v>
      </c>
      <c r="P43" s="54"/>
      <c r="Q43" s="52"/>
      <c r="R43" s="54"/>
      <c r="S43" s="52"/>
      <c r="T43" s="52"/>
      <c r="U43" s="52">
        <v>1.7442650580130961</v>
      </c>
      <c r="V43" s="52"/>
      <c r="W43" s="52"/>
      <c r="X43" s="52"/>
      <c r="Y43" s="52"/>
      <c r="Z43" s="52"/>
      <c r="AA43" s="53"/>
      <c r="AB43" s="53"/>
      <c r="AC43" s="50"/>
    </row>
    <row r="44" spans="2:30" x14ac:dyDescent="0.35">
      <c r="B44" s="51" t="s">
        <v>60</v>
      </c>
      <c r="C44" s="52"/>
      <c r="D44" s="52"/>
      <c r="E44" s="52"/>
      <c r="F44" s="4"/>
      <c r="G44" s="52">
        <v>9.9531018751520067E-2</v>
      </c>
      <c r="H44" s="52"/>
      <c r="I44" s="52">
        <v>3.5402767074959551</v>
      </c>
      <c r="J44" s="52"/>
      <c r="K44" s="52"/>
      <c r="L44" s="53"/>
      <c r="M44" s="54">
        <v>694.64867014995207</v>
      </c>
      <c r="N44" s="52">
        <v>188.0955220249725</v>
      </c>
      <c r="O44" s="54"/>
      <c r="P44" s="54"/>
      <c r="Q44" s="52"/>
      <c r="R44" s="54">
        <v>194.64720634643075</v>
      </c>
      <c r="S44" s="52"/>
      <c r="T44" s="52"/>
      <c r="U44" s="4"/>
      <c r="V44" s="52"/>
      <c r="W44" s="52"/>
      <c r="X44" s="52"/>
      <c r="Y44" s="52"/>
      <c r="Z44" s="52"/>
      <c r="AA44" s="53"/>
      <c r="AB44" s="53"/>
      <c r="AC44" s="50"/>
    </row>
    <row r="45" spans="2:30" x14ac:dyDescent="0.35">
      <c r="B45" s="51" t="s">
        <v>61</v>
      </c>
      <c r="C45" s="52"/>
      <c r="D45" s="52"/>
      <c r="E45" s="52"/>
      <c r="F45" s="4"/>
      <c r="G45" s="52"/>
      <c r="H45" s="52"/>
      <c r="I45" s="52"/>
      <c r="J45" s="52"/>
      <c r="K45" s="52"/>
      <c r="L45" s="53"/>
      <c r="M45" s="54">
        <v>958.29848583313276</v>
      </c>
      <c r="N45" s="52">
        <v>105.47456894912244</v>
      </c>
      <c r="O45" s="54"/>
      <c r="P45" s="54"/>
      <c r="Q45" s="52"/>
      <c r="R45" s="54"/>
      <c r="S45" s="52"/>
      <c r="T45" s="52"/>
      <c r="U45" s="52"/>
      <c r="V45" s="52"/>
      <c r="W45" s="52"/>
      <c r="X45" s="52"/>
      <c r="Y45" s="52"/>
      <c r="Z45" s="52"/>
      <c r="AA45" s="53"/>
      <c r="AB45" s="53"/>
      <c r="AC45" s="50"/>
    </row>
    <row r="46" spans="2:30" x14ac:dyDescent="0.35">
      <c r="B46" s="56" t="s">
        <v>141</v>
      </c>
      <c r="C46" s="52"/>
      <c r="D46" s="52"/>
      <c r="E46" s="52"/>
      <c r="F46" s="4"/>
      <c r="G46" s="53">
        <f>SUM(G43:G45)</f>
        <v>9.9531018751520067E-2</v>
      </c>
      <c r="H46" s="52"/>
      <c r="I46" s="53">
        <f>SUM(I43:I45)</f>
        <v>3.5402767074959551</v>
      </c>
      <c r="J46" s="53"/>
      <c r="K46" s="52"/>
      <c r="L46" s="53"/>
      <c r="M46" s="53">
        <f t="shared" ref="M46:X46" si="14">SUM(M43:M45)</f>
        <v>1823.6783355692314</v>
      </c>
      <c r="N46" s="53">
        <f t="shared" si="14"/>
        <v>495.07708502347822</v>
      </c>
      <c r="O46" s="53">
        <f t="shared" si="14"/>
        <v>0.12793462476594136</v>
      </c>
      <c r="P46" s="53">
        <f t="shared" si="14"/>
        <v>0</v>
      </c>
      <c r="Q46" s="53">
        <f t="shared" si="14"/>
        <v>0</v>
      </c>
      <c r="R46" s="53">
        <f t="shared" si="14"/>
        <v>194.64720634643075</v>
      </c>
      <c r="S46" s="53">
        <f t="shared" si="14"/>
        <v>0</v>
      </c>
      <c r="T46" s="53">
        <f t="shared" si="14"/>
        <v>0</v>
      </c>
      <c r="U46" s="53">
        <f t="shared" si="14"/>
        <v>1.7442650580130961</v>
      </c>
      <c r="V46" s="53">
        <f t="shared" si="14"/>
        <v>0</v>
      </c>
      <c r="W46" s="53">
        <f t="shared" si="14"/>
        <v>0</v>
      </c>
      <c r="X46" s="53">
        <f t="shared" si="14"/>
        <v>0</v>
      </c>
      <c r="Y46" s="53"/>
      <c r="Z46" s="53"/>
      <c r="AA46" s="53"/>
      <c r="AB46" s="53"/>
      <c r="AC46" s="50"/>
    </row>
    <row r="47" spans="2:30" x14ac:dyDescent="0.35">
      <c r="B47" s="51" t="s">
        <v>63</v>
      </c>
      <c r="C47" s="52"/>
      <c r="D47" s="52">
        <v>0</v>
      </c>
      <c r="E47" s="52"/>
      <c r="F47" s="4"/>
      <c r="G47" s="52"/>
      <c r="H47" s="52">
        <v>1973.5954965532815</v>
      </c>
      <c r="I47" s="52"/>
      <c r="J47" s="52"/>
      <c r="K47" s="52"/>
      <c r="L47" s="53"/>
      <c r="M47" s="54">
        <v>79.490870269671078</v>
      </c>
      <c r="N47" s="52">
        <v>0</v>
      </c>
      <c r="O47" s="54"/>
      <c r="P47" s="54"/>
      <c r="Q47" s="52"/>
      <c r="R47" s="54">
        <v>178.07890606200667</v>
      </c>
      <c r="S47" s="52">
        <v>0</v>
      </c>
      <c r="T47" s="52"/>
      <c r="U47" s="52"/>
      <c r="V47" s="52"/>
      <c r="W47" s="52"/>
      <c r="X47" s="52"/>
      <c r="Y47" s="52"/>
      <c r="Z47" s="52"/>
      <c r="AA47" s="53"/>
      <c r="AB47" s="53"/>
      <c r="AC47" s="50"/>
    </row>
    <row r="48" spans="2:30" x14ac:dyDescent="0.35">
      <c r="B48" s="51" t="s">
        <v>64</v>
      </c>
      <c r="C48" s="52"/>
      <c r="D48" s="52">
        <v>0</v>
      </c>
      <c r="E48" s="52">
        <v>0</v>
      </c>
      <c r="F48" s="4"/>
      <c r="G48" s="52"/>
      <c r="H48" s="52"/>
      <c r="I48" s="52"/>
      <c r="J48" s="52"/>
      <c r="K48" s="52">
        <v>26.900823347460076</v>
      </c>
      <c r="L48" s="53"/>
      <c r="M48" s="54">
        <v>995.76417368639181</v>
      </c>
      <c r="N48" s="52">
        <v>191.16750058741349</v>
      </c>
      <c r="O48" s="54">
        <v>6.5892777500765165</v>
      </c>
      <c r="P48" s="54"/>
      <c r="Q48" s="52"/>
      <c r="R48" s="54">
        <v>162.61762612837575</v>
      </c>
      <c r="S48" s="52">
        <v>124.14567394905181</v>
      </c>
      <c r="T48" s="52"/>
      <c r="U48" s="52"/>
      <c r="V48" s="52"/>
      <c r="W48" s="52"/>
      <c r="X48" s="52"/>
      <c r="Y48" s="52"/>
      <c r="Z48" s="52"/>
      <c r="AA48" s="53"/>
      <c r="AB48" s="53"/>
      <c r="AC48" s="50"/>
    </row>
    <row r="49" spans="2:30" x14ac:dyDescent="0.35">
      <c r="B49" s="51" t="s">
        <v>65</v>
      </c>
      <c r="C49" s="52"/>
      <c r="D49" s="52">
        <v>0</v>
      </c>
      <c r="E49" s="52"/>
      <c r="F49" s="4"/>
      <c r="G49" s="52"/>
      <c r="H49" s="52"/>
      <c r="I49" s="52"/>
      <c r="J49" s="52"/>
      <c r="K49" s="52"/>
      <c r="L49" s="53"/>
      <c r="M49" s="54">
        <v>15.705426610219732</v>
      </c>
      <c r="N49" s="52">
        <v>1.0122356545681515</v>
      </c>
      <c r="O49" s="54"/>
      <c r="P49" s="54"/>
      <c r="Q49" s="52"/>
      <c r="R49" s="54">
        <v>1.4847066922249403</v>
      </c>
      <c r="S49" s="52">
        <v>1.1565522109299227</v>
      </c>
      <c r="T49" s="52"/>
      <c r="U49" s="52"/>
      <c r="V49" s="52"/>
      <c r="W49" s="52"/>
      <c r="X49" s="52"/>
      <c r="Y49" s="52"/>
      <c r="Z49" s="52"/>
      <c r="AA49" s="53"/>
      <c r="AB49" s="53"/>
      <c r="AC49" s="50"/>
    </row>
    <row r="50" spans="2:30" x14ac:dyDescent="0.35">
      <c r="B50" s="51" t="s">
        <v>66</v>
      </c>
      <c r="C50" s="52"/>
      <c r="D50" s="52">
        <v>0</v>
      </c>
      <c r="E50" s="52"/>
      <c r="F50" s="4"/>
      <c r="G50" s="52"/>
      <c r="H50" s="52"/>
      <c r="I50" s="52"/>
      <c r="J50" s="52"/>
      <c r="K50" s="52"/>
      <c r="L50" s="53"/>
      <c r="M50" s="54">
        <v>127.68837295189275</v>
      </c>
      <c r="N50" s="52">
        <v>3.9626594525996359E-2</v>
      </c>
      <c r="O50" s="54"/>
      <c r="P50" s="54"/>
      <c r="Q50" s="52"/>
      <c r="R50" s="54">
        <v>10.906379885580225</v>
      </c>
      <c r="S50" s="52">
        <v>34.079421156009353</v>
      </c>
      <c r="T50" s="52"/>
      <c r="U50" s="52"/>
      <c r="V50" s="52"/>
      <c r="W50" s="52"/>
      <c r="X50" s="52"/>
      <c r="Y50" s="52"/>
      <c r="Z50" s="52"/>
      <c r="AA50" s="53"/>
      <c r="AB50" s="53"/>
      <c r="AC50" s="50"/>
    </row>
    <row r="51" spans="2:30" x14ac:dyDescent="0.35">
      <c r="B51" s="51" t="s">
        <v>67</v>
      </c>
      <c r="C51" s="52"/>
      <c r="D51" s="52"/>
      <c r="E51" s="52"/>
      <c r="F51" s="4"/>
      <c r="G51" s="52"/>
      <c r="H51" s="52"/>
      <c r="I51" s="52"/>
      <c r="J51" s="52"/>
      <c r="K51" s="52"/>
      <c r="L51" s="53"/>
      <c r="M51" s="54">
        <v>156.59523116395522</v>
      </c>
      <c r="N51" s="52">
        <v>13.327763850547685</v>
      </c>
      <c r="O51" s="54"/>
      <c r="P51" s="54"/>
      <c r="Q51" s="52"/>
      <c r="R51" s="54"/>
      <c r="S51" s="52">
        <v>52.792932172798885</v>
      </c>
      <c r="T51" s="52"/>
      <c r="U51" s="52"/>
      <c r="V51" s="52"/>
      <c r="W51" s="52"/>
      <c r="X51" s="52"/>
      <c r="Y51" s="52"/>
      <c r="Z51" s="52"/>
      <c r="AA51" s="53"/>
      <c r="AB51" s="53"/>
      <c r="AC51" s="50"/>
    </row>
    <row r="52" spans="2:30" x14ac:dyDescent="0.35">
      <c r="B52" s="51" t="s">
        <v>68</v>
      </c>
      <c r="C52" s="52"/>
      <c r="D52" s="52">
        <v>0</v>
      </c>
      <c r="E52" s="52"/>
      <c r="F52" s="4"/>
      <c r="G52" s="52"/>
      <c r="H52" s="52"/>
      <c r="I52" s="52"/>
      <c r="J52" s="52"/>
      <c r="K52" s="52"/>
      <c r="L52" s="53"/>
      <c r="M52" s="54">
        <v>461.1713730150089</v>
      </c>
      <c r="N52" s="52">
        <v>1.0989423663062345</v>
      </c>
      <c r="O52" s="54"/>
      <c r="P52" s="54"/>
      <c r="Q52" s="52"/>
      <c r="R52" s="54">
        <v>189.99726113792084</v>
      </c>
      <c r="S52" s="52">
        <v>4.6811220057097476</v>
      </c>
      <c r="T52" s="52"/>
      <c r="U52" s="52"/>
      <c r="V52" s="52"/>
      <c r="W52" s="52"/>
      <c r="X52" s="52"/>
      <c r="Y52" s="52"/>
      <c r="Z52" s="52"/>
      <c r="AA52" s="53"/>
      <c r="AB52" s="53"/>
      <c r="AC52" s="50"/>
    </row>
    <row r="53" spans="2:30" x14ac:dyDescent="0.35">
      <c r="B53" s="51" t="s">
        <v>69</v>
      </c>
      <c r="C53" s="52"/>
      <c r="D53" s="52">
        <v>0</v>
      </c>
      <c r="E53" s="52">
        <v>58.165933893433717</v>
      </c>
      <c r="F53" s="4"/>
      <c r="G53" s="52"/>
      <c r="H53" s="52"/>
      <c r="I53" s="52"/>
      <c r="J53" s="52"/>
      <c r="K53" s="52"/>
      <c r="L53" s="53"/>
      <c r="M53" s="54">
        <v>1088.0185763628476</v>
      </c>
      <c r="N53" s="52">
        <v>53.64458979068791</v>
      </c>
      <c r="O53" s="52">
        <v>0.15248168287231093</v>
      </c>
      <c r="P53" s="52"/>
      <c r="Q53" s="52"/>
      <c r="R53" s="54">
        <v>111.44344630963164</v>
      </c>
      <c r="S53" s="52">
        <v>171.23094195452407</v>
      </c>
      <c r="T53" s="52">
        <v>270.46313312924957</v>
      </c>
      <c r="U53" s="52"/>
      <c r="V53" s="52"/>
      <c r="W53" s="52"/>
      <c r="X53" s="52"/>
      <c r="Y53" s="52"/>
      <c r="Z53" s="52"/>
      <c r="AA53" s="53"/>
      <c r="AB53" s="53"/>
      <c r="AC53" s="50"/>
    </row>
    <row r="54" spans="2:30" x14ac:dyDescent="0.35">
      <c r="B54" s="51" t="s">
        <v>70</v>
      </c>
      <c r="C54" s="52"/>
      <c r="D54" s="52">
        <v>0</v>
      </c>
      <c r="E54" s="52"/>
      <c r="F54" s="4"/>
      <c r="G54" s="52"/>
      <c r="H54" s="52"/>
      <c r="I54" s="52"/>
      <c r="J54" s="52"/>
      <c r="K54" s="52"/>
      <c r="L54" s="53"/>
      <c r="M54" s="54">
        <v>205.26897237755225</v>
      </c>
      <c r="N54" s="52">
        <v>54.204151734483226</v>
      </c>
      <c r="O54" s="52">
        <v>0.38276152746130865</v>
      </c>
      <c r="P54" s="52"/>
      <c r="Q54" s="52"/>
      <c r="R54" s="54">
        <v>36.060984534711444</v>
      </c>
      <c r="S54" s="4"/>
      <c r="T54" s="52"/>
      <c r="U54" s="52"/>
      <c r="V54" s="52"/>
      <c r="W54" s="52"/>
      <c r="X54" s="52"/>
      <c r="Y54" s="52"/>
      <c r="Z54" s="52"/>
      <c r="AA54" s="53"/>
      <c r="AB54" s="53"/>
      <c r="AC54" s="50"/>
    </row>
    <row r="55" spans="2:30" x14ac:dyDescent="0.35">
      <c r="B55" s="51" t="s">
        <v>71</v>
      </c>
      <c r="C55" s="52"/>
      <c r="D55" s="52">
        <v>0</v>
      </c>
      <c r="E55" s="52"/>
      <c r="F55" s="4"/>
      <c r="G55" s="52"/>
      <c r="H55" s="52"/>
      <c r="I55" s="52"/>
      <c r="J55" s="52"/>
      <c r="K55" s="52"/>
      <c r="L55" s="53"/>
      <c r="M55" s="54">
        <v>920.5860350227872</v>
      </c>
      <c r="N55" s="52">
        <v>67.914956310769128</v>
      </c>
      <c r="O55" s="52"/>
      <c r="P55" s="52"/>
      <c r="Q55" s="52"/>
      <c r="R55" s="54">
        <v>398.73264576218139</v>
      </c>
      <c r="S55" s="52">
        <v>6.504058940625562</v>
      </c>
      <c r="T55" s="52"/>
      <c r="U55" s="52"/>
      <c r="V55" s="52"/>
      <c r="W55" s="52"/>
      <c r="X55" s="52"/>
      <c r="Y55" s="52"/>
      <c r="Z55" s="52"/>
      <c r="AA55" s="53"/>
      <c r="AB55" s="53"/>
      <c r="AC55" s="50"/>
      <c r="AD55" s="57"/>
    </row>
    <row r="56" spans="2:30" x14ac:dyDescent="0.35">
      <c r="B56" s="56" t="s">
        <v>136</v>
      </c>
      <c r="C56" s="52"/>
      <c r="D56" s="53">
        <f>SUM(D47:D55)</f>
        <v>0</v>
      </c>
      <c r="E56" s="53">
        <f t="shared" ref="E56" si="15">SUM(E47:E55)</f>
        <v>58.165933893433717</v>
      </c>
      <c r="F56" s="53">
        <f t="shared" ref="F56:K56" si="16">SUM(F47:F55)</f>
        <v>0</v>
      </c>
      <c r="G56" s="53">
        <f t="shared" si="16"/>
        <v>0</v>
      </c>
      <c r="H56" s="53">
        <f t="shared" si="16"/>
        <v>1973.5954965532815</v>
      </c>
      <c r="I56" s="53">
        <f t="shared" si="16"/>
        <v>0</v>
      </c>
      <c r="J56" s="53"/>
      <c r="K56" s="53">
        <f t="shared" si="16"/>
        <v>26.900823347460076</v>
      </c>
      <c r="L56" s="53"/>
      <c r="M56" s="53">
        <f t="shared" ref="M56:X56" si="17">SUM(M47:M55)</f>
        <v>4050.2890314603269</v>
      </c>
      <c r="N56" s="53">
        <f t="shared" si="17"/>
        <v>382.40976688930181</v>
      </c>
      <c r="O56" s="53">
        <f t="shared" si="17"/>
        <v>7.1245209604101358</v>
      </c>
      <c r="P56" s="53">
        <f t="shared" si="17"/>
        <v>0</v>
      </c>
      <c r="Q56" s="53">
        <f t="shared" si="17"/>
        <v>0</v>
      </c>
      <c r="R56" s="53">
        <f t="shared" si="17"/>
        <v>1089.3219565126328</v>
      </c>
      <c r="S56" s="53">
        <f t="shared" si="17"/>
        <v>394.59070238964932</v>
      </c>
      <c r="T56" s="53">
        <f t="shared" si="17"/>
        <v>270.46313312924957</v>
      </c>
      <c r="U56" s="53">
        <f t="shared" si="17"/>
        <v>0</v>
      </c>
      <c r="V56" s="53">
        <f t="shared" si="17"/>
        <v>0</v>
      </c>
      <c r="W56" s="53">
        <f t="shared" si="17"/>
        <v>0</v>
      </c>
      <c r="X56" s="53">
        <f t="shared" si="17"/>
        <v>0</v>
      </c>
      <c r="Y56" s="53"/>
      <c r="Z56" s="53"/>
      <c r="AA56" s="53"/>
      <c r="AB56" s="53"/>
      <c r="AC56" s="50"/>
      <c r="AD56" s="57"/>
    </row>
    <row r="57" spans="2:30" x14ac:dyDescent="0.35">
      <c r="B57" s="56" t="s">
        <v>135</v>
      </c>
      <c r="C57" s="53">
        <f>+C58+C59+C60</f>
        <v>0</v>
      </c>
      <c r="D57" s="53">
        <f t="shared" ref="D57:K57" si="18">+D58+D59+D60</f>
        <v>0</v>
      </c>
      <c r="E57" s="53">
        <f t="shared" si="18"/>
        <v>0</v>
      </c>
      <c r="F57" s="53">
        <f t="shared" si="18"/>
        <v>0</v>
      </c>
      <c r="G57" s="53">
        <f t="shared" si="18"/>
        <v>0</v>
      </c>
      <c r="H57" s="53">
        <f t="shared" si="18"/>
        <v>0</v>
      </c>
      <c r="I57" s="53">
        <f t="shared" si="18"/>
        <v>0</v>
      </c>
      <c r="J57" s="53">
        <f t="shared" si="18"/>
        <v>0</v>
      </c>
      <c r="K57" s="53">
        <f t="shared" si="18"/>
        <v>0</v>
      </c>
      <c r="L57" s="53"/>
      <c r="M57" s="53">
        <f>+M58+M59+M60</f>
        <v>0</v>
      </c>
      <c r="N57" s="53">
        <f>+N58+N59+N60</f>
        <v>2945.2648271140019</v>
      </c>
      <c r="O57" s="53">
        <f>+O58+O59+O60</f>
        <v>7479.3208217099827</v>
      </c>
      <c r="P57" s="53">
        <f t="shared" ref="P57:Q57" si="19">+P58+P59+P60</f>
        <v>0</v>
      </c>
      <c r="Q57" s="53">
        <f t="shared" si="19"/>
        <v>19.088886682735328</v>
      </c>
      <c r="R57" s="53">
        <f t="shared" ref="R57" si="20">+R58+R59+R60</f>
        <v>5291.2506818950242</v>
      </c>
      <c r="S57" s="53">
        <f t="shared" ref="S57" si="21">+S58+S59+S60</f>
        <v>0</v>
      </c>
      <c r="T57" s="53">
        <f t="shared" ref="T57" si="22">+T58+T59+T60</f>
        <v>0</v>
      </c>
      <c r="U57" s="53">
        <f t="shared" ref="U57" si="23">+U58+U59+U60</f>
        <v>0</v>
      </c>
      <c r="V57" s="53">
        <f t="shared" ref="V57" si="24">+V58+V59+V60</f>
        <v>0</v>
      </c>
      <c r="W57" s="53">
        <f t="shared" ref="W57" si="25">+W58+W59+W60</f>
        <v>0</v>
      </c>
      <c r="X57" s="53">
        <f t="shared" ref="X57" si="26">+X58+X59+X60</f>
        <v>0</v>
      </c>
      <c r="Y57" s="53">
        <f t="shared" ref="Y57" si="27">+Y58+Y59+Y60</f>
        <v>0</v>
      </c>
      <c r="Z57" s="53">
        <f t="shared" ref="Z57" si="28">+Z58+Z59+Z60</f>
        <v>0</v>
      </c>
      <c r="AA57" s="53"/>
      <c r="AB57" s="53"/>
      <c r="AC57" s="50"/>
    </row>
    <row r="58" spans="2:30" x14ac:dyDescent="0.35">
      <c r="B58" s="51" t="s">
        <v>132</v>
      </c>
      <c r="C58" s="52"/>
      <c r="D58" s="52">
        <v>0</v>
      </c>
      <c r="E58" s="52"/>
      <c r="F58" s="4"/>
      <c r="G58" s="52"/>
      <c r="H58" s="52"/>
      <c r="I58" s="52"/>
      <c r="J58" s="52"/>
      <c r="K58" s="52"/>
      <c r="L58" s="53"/>
      <c r="M58" s="53"/>
      <c r="N58" s="52">
        <v>2945.2648271140019</v>
      </c>
      <c r="O58" s="52">
        <v>7469.816851709983</v>
      </c>
      <c r="P58" s="53"/>
      <c r="Q58" s="53"/>
      <c r="R58" s="52">
        <v>5291.2506818950242</v>
      </c>
      <c r="S58" s="53"/>
      <c r="T58" s="53"/>
      <c r="U58" s="53"/>
      <c r="V58" s="53"/>
      <c r="W58" s="52">
        <f>W26</f>
        <v>0</v>
      </c>
      <c r="X58" s="53"/>
      <c r="Y58" s="53"/>
      <c r="Z58" s="53"/>
      <c r="AA58" s="53"/>
      <c r="AB58" s="53"/>
      <c r="AC58" s="50"/>
    </row>
    <row r="59" spans="2:30" x14ac:dyDescent="0.35">
      <c r="B59" s="51" t="s">
        <v>133</v>
      </c>
      <c r="C59" s="52"/>
      <c r="D59" s="52"/>
      <c r="E59" s="52"/>
      <c r="F59" s="4"/>
      <c r="G59" s="52"/>
      <c r="H59" s="52"/>
      <c r="I59" s="52"/>
      <c r="J59" s="52"/>
      <c r="K59" s="52"/>
      <c r="L59" s="53"/>
      <c r="M59" s="53"/>
      <c r="N59" s="53"/>
      <c r="O59" s="52">
        <v>9.5039700000000007</v>
      </c>
      <c r="P59" s="53"/>
      <c r="Q59" s="52">
        <v>19.088886682735328</v>
      </c>
      <c r="R59" s="53"/>
      <c r="S59" s="53"/>
      <c r="T59" s="53"/>
      <c r="U59" s="53"/>
      <c r="V59" s="53"/>
      <c r="W59" s="53"/>
      <c r="X59" s="53"/>
      <c r="Y59" s="53"/>
      <c r="Z59" s="53"/>
      <c r="AA59" s="53"/>
      <c r="AB59" s="53"/>
      <c r="AC59" s="50"/>
    </row>
    <row r="60" spans="2:30" x14ac:dyDescent="0.35">
      <c r="B60" s="51" t="s">
        <v>134</v>
      </c>
      <c r="C60" s="52"/>
      <c r="D60" s="52"/>
      <c r="E60" s="52"/>
      <c r="F60" s="4"/>
      <c r="G60" s="52"/>
      <c r="H60" s="52"/>
      <c r="I60" s="52"/>
      <c r="J60" s="52"/>
      <c r="K60" s="52"/>
      <c r="L60" s="53"/>
      <c r="M60" s="52">
        <v>0</v>
      </c>
      <c r="N60" s="53"/>
      <c r="O60" s="53"/>
      <c r="P60" s="53"/>
      <c r="Q60" s="53"/>
      <c r="R60" s="53"/>
      <c r="S60" s="53"/>
      <c r="T60" s="53"/>
      <c r="U60" s="53"/>
      <c r="V60" s="53"/>
      <c r="W60" s="53"/>
      <c r="X60" s="53"/>
      <c r="Y60" s="53"/>
      <c r="Z60" s="53"/>
      <c r="AA60" s="53"/>
      <c r="AB60" s="53"/>
      <c r="AC60" s="50"/>
    </row>
    <row r="61" spans="2:30" x14ac:dyDescent="0.35">
      <c r="B61" s="55" t="s">
        <v>139</v>
      </c>
      <c r="C61" s="52"/>
      <c r="D61" s="53"/>
      <c r="E61" s="53"/>
      <c r="F61" s="55"/>
      <c r="G61" s="53"/>
      <c r="H61" s="53"/>
      <c r="I61" s="53"/>
      <c r="J61" s="53"/>
      <c r="K61" s="53"/>
      <c r="L61" s="53"/>
      <c r="M61" s="53">
        <v>1119.7704419103472</v>
      </c>
      <c r="N61" s="55"/>
      <c r="O61" s="55"/>
      <c r="P61" s="53"/>
      <c r="Q61" s="53"/>
      <c r="R61" s="53">
        <v>446.93995975594481</v>
      </c>
      <c r="S61" s="53"/>
      <c r="T61" s="53"/>
      <c r="U61" s="53"/>
      <c r="V61" s="53"/>
      <c r="W61" s="53"/>
      <c r="X61" s="53"/>
      <c r="Y61" s="53"/>
      <c r="Z61" s="53"/>
      <c r="AA61" s="53"/>
      <c r="AB61" s="53"/>
      <c r="AC61" s="50"/>
      <c r="AD61" s="57"/>
    </row>
    <row r="62" spans="2:30" x14ac:dyDescent="0.35">
      <c r="B62" s="55" t="s">
        <v>140</v>
      </c>
      <c r="C62" s="52"/>
      <c r="D62" s="53"/>
      <c r="E62" s="53"/>
      <c r="F62" s="55"/>
      <c r="G62" s="53"/>
      <c r="H62" s="53"/>
      <c r="I62" s="53"/>
      <c r="J62" s="53"/>
      <c r="K62" s="53"/>
      <c r="L62" s="53"/>
      <c r="M62" s="53"/>
      <c r="N62" s="53">
        <v>124.5950592628749</v>
      </c>
      <c r="O62" s="53">
        <v>154.81417977444227</v>
      </c>
      <c r="P62" s="53"/>
      <c r="Q62" s="53"/>
      <c r="R62" s="53"/>
      <c r="S62" s="53"/>
      <c r="T62" s="53"/>
      <c r="U62" s="53"/>
      <c r="V62" s="53"/>
      <c r="W62" s="53"/>
      <c r="X62" s="53"/>
      <c r="Y62" s="53"/>
      <c r="Z62" s="53"/>
      <c r="AA62" s="53"/>
      <c r="AB62" s="53"/>
      <c r="AC62" s="58"/>
    </row>
    <row r="63" spans="2:30" ht="15" customHeight="1" x14ac:dyDescent="0.35">
      <c r="B63" s="59" t="s">
        <v>72</v>
      </c>
      <c r="C63" s="59"/>
      <c r="D63" s="60">
        <f>D42+D46+D56+D57+D61+D62</f>
        <v>0</v>
      </c>
      <c r="E63" s="60">
        <f>E42+E46+E56+E57+E61+E62</f>
        <v>58.165933893433717</v>
      </c>
      <c r="F63" s="60">
        <f t="shared" ref="F63:Z63" si="29">F42+F46+F56+F57+F61+F62</f>
        <v>0</v>
      </c>
      <c r="G63" s="60">
        <f t="shared" si="29"/>
        <v>1201.0199826713845</v>
      </c>
      <c r="H63" s="60">
        <f t="shared" si="29"/>
        <v>1973.5954965532815</v>
      </c>
      <c r="I63" s="60">
        <f t="shared" si="29"/>
        <v>62.599657328194581</v>
      </c>
      <c r="J63" s="60">
        <f t="shared" si="29"/>
        <v>0</v>
      </c>
      <c r="K63" s="60">
        <f t="shared" si="29"/>
        <v>43.269074457560848</v>
      </c>
      <c r="L63" s="60"/>
      <c r="M63" s="60">
        <f t="shared" si="29"/>
        <v>11103.916931189568</v>
      </c>
      <c r="N63" s="60">
        <f t="shared" si="29"/>
        <v>7514.0010238095247</v>
      </c>
      <c r="O63" s="60">
        <f t="shared" si="29"/>
        <v>7641.3874570696007</v>
      </c>
      <c r="P63" s="60">
        <f t="shared" si="29"/>
        <v>79.334800277870357</v>
      </c>
      <c r="Q63" s="60">
        <f t="shared" si="29"/>
        <v>19.088886682735328</v>
      </c>
      <c r="R63" s="60">
        <f t="shared" si="29"/>
        <v>7022.1598045100327</v>
      </c>
      <c r="S63" s="60">
        <f t="shared" si="29"/>
        <v>394.59070238964932</v>
      </c>
      <c r="T63" s="60">
        <f t="shared" si="29"/>
        <v>270.46313312924957</v>
      </c>
      <c r="U63" s="60">
        <f t="shared" si="29"/>
        <v>83.616495761325922</v>
      </c>
      <c r="V63" s="60">
        <f t="shared" si="29"/>
        <v>0</v>
      </c>
      <c r="W63" s="60">
        <f t="shared" si="29"/>
        <v>0</v>
      </c>
      <c r="X63" s="60">
        <f t="shared" si="29"/>
        <v>0</v>
      </c>
      <c r="Y63" s="60">
        <f t="shared" si="29"/>
        <v>0</v>
      </c>
      <c r="Z63" s="60">
        <f t="shared" si="29"/>
        <v>0</v>
      </c>
      <c r="AA63" s="60"/>
      <c r="AB63" s="61"/>
      <c r="AC63" s="50"/>
    </row>
    <row r="64" spans="2:30" s="47" customFormat="1" x14ac:dyDescent="0.35">
      <c r="B64" s="62"/>
      <c r="C64" s="63"/>
      <c r="D64" s="64"/>
      <c r="E64" s="64"/>
      <c r="F64" s="64"/>
      <c r="G64" s="64"/>
      <c r="H64" s="64"/>
      <c r="I64" s="64"/>
      <c r="J64" s="64"/>
      <c r="K64" s="64"/>
      <c r="L64" s="64"/>
      <c r="M64" s="64"/>
      <c r="N64" s="64"/>
      <c r="O64" s="64"/>
      <c r="P64" s="64"/>
      <c r="Q64" s="64"/>
      <c r="R64" s="64"/>
      <c r="S64" s="64"/>
      <c r="T64" s="64"/>
      <c r="U64" s="64"/>
      <c r="V64" s="64"/>
      <c r="W64" s="64"/>
      <c r="X64" s="64"/>
      <c r="Y64" s="64"/>
      <c r="Z64" s="64"/>
      <c r="AA64" s="64"/>
      <c r="AB64" s="65"/>
      <c r="AC64" s="66"/>
    </row>
    <row r="65" spans="2:34" x14ac:dyDescent="0.35">
      <c r="B65" s="70"/>
    </row>
    <row r="66" spans="2:34" x14ac:dyDescent="0.35">
      <c r="D66" s="149" t="s">
        <v>0</v>
      </c>
      <c r="E66" s="150"/>
      <c r="F66" s="150"/>
      <c r="G66" s="150"/>
      <c r="H66" s="150"/>
      <c r="I66" s="150"/>
      <c r="J66" s="150"/>
      <c r="K66" s="150"/>
      <c r="L66" s="151"/>
      <c r="M66" s="152" t="s">
        <v>1</v>
      </c>
      <c r="N66" s="153"/>
      <c r="O66" s="153"/>
      <c r="P66" s="153"/>
      <c r="Q66" s="153"/>
      <c r="R66" s="153"/>
      <c r="S66" s="153"/>
      <c r="T66" s="153"/>
      <c r="U66" s="153"/>
      <c r="V66" s="153"/>
      <c r="W66" s="153"/>
      <c r="X66" s="153"/>
      <c r="Y66" s="153"/>
      <c r="Z66" s="153"/>
      <c r="AA66" s="154"/>
    </row>
    <row r="67" spans="2:34" ht="40.5" x14ac:dyDescent="0.35">
      <c r="B67" s="2" t="s">
        <v>110</v>
      </c>
      <c r="C67" s="3" t="s">
        <v>83</v>
      </c>
      <c r="D67" s="3" t="s">
        <v>84</v>
      </c>
      <c r="E67" s="3" t="s">
        <v>85</v>
      </c>
      <c r="F67" s="3" t="s">
        <v>86</v>
      </c>
      <c r="G67" s="3" t="s">
        <v>87</v>
      </c>
      <c r="H67" s="113" t="s">
        <v>124</v>
      </c>
      <c r="I67" s="3" t="s">
        <v>89</v>
      </c>
      <c r="J67" s="3" t="s">
        <v>90</v>
      </c>
      <c r="K67" s="3" t="s">
        <v>125</v>
      </c>
      <c r="L67" s="3" t="s">
        <v>10</v>
      </c>
      <c r="M67" s="3" t="s">
        <v>92</v>
      </c>
      <c r="N67" s="3" t="s">
        <v>93</v>
      </c>
      <c r="O67" s="3" t="s">
        <v>94</v>
      </c>
      <c r="P67" s="3" t="s">
        <v>95</v>
      </c>
      <c r="Q67" s="3" t="s">
        <v>96</v>
      </c>
      <c r="R67" s="3" t="s">
        <v>97</v>
      </c>
      <c r="S67" s="3" t="s">
        <v>98</v>
      </c>
      <c r="T67" s="3" t="s">
        <v>99</v>
      </c>
      <c r="U67" s="3" t="s">
        <v>100</v>
      </c>
      <c r="V67" s="3" t="s">
        <v>101</v>
      </c>
      <c r="W67" s="3" t="s">
        <v>126</v>
      </c>
      <c r="X67" s="113" t="s">
        <v>127</v>
      </c>
      <c r="Y67" s="113" t="s">
        <v>128</v>
      </c>
      <c r="Z67" s="113" t="s">
        <v>129</v>
      </c>
      <c r="AA67" s="3" t="s">
        <v>22</v>
      </c>
      <c r="AB67" s="3" t="s">
        <v>23</v>
      </c>
      <c r="AD67" s="19"/>
      <c r="AE67" s="19"/>
      <c r="AF67" s="19"/>
      <c r="AG67" s="19"/>
      <c r="AH67" s="19"/>
    </row>
    <row r="68" spans="2:34" x14ac:dyDescent="0.35">
      <c r="B68" s="46" t="s">
        <v>74</v>
      </c>
      <c r="C68" s="47"/>
      <c r="D68" s="47"/>
      <c r="E68" s="47"/>
      <c r="F68" s="47"/>
      <c r="G68" s="47"/>
      <c r="H68" s="47"/>
      <c r="I68" s="47"/>
      <c r="J68" s="47"/>
      <c r="K68" s="47"/>
      <c r="L68" s="47"/>
      <c r="M68" s="48"/>
      <c r="N68" s="47"/>
      <c r="O68" s="48"/>
      <c r="P68" s="48"/>
      <c r="Q68" s="47"/>
      <c r="R68" s="48"/>
      <c r="S68" s="47"/>
      <c r="T68" s="47"/>
      <c r="U68" s="47"/>
      <c r="V68" s="47"/>
      <c r="W68" s="47"/>
      <c r="X68" s="47"/>
      <c r="Y68" s="47"/>
      <c r="Z68" s="47"/>
      <c r="AA68" s="47"/>
      <c r="AB68" s="47"/>
    </row>
    <row r="69" spans="2:34" x14ac:dyDescent="0.35">
      <c r="B69" s="51" t="s">
        <v>81</v>
      </c>
      <c r="C69" s="52">
        <f>C40*Hoja1!C6</f>
        <v>0</v>
      </c>
      <c r="D69" s="52">
        <f>D40*Hoja1!D6</f>
        <v>0</v>
      </c>
      <c r="E69" s="52">
        <f>E40*Hoja1!E6</f>
        <v>0</v>
      </c>
      <c r="F69" s="52">
        <f>F40*Hoja1!F6</f>
        <v>0</v>
      </c>
      <c r="G69" s="52">
        <f>G40*Hoja1!G6</f>
        <v>9.633851748566947</v>
      </c>
      <c r="H69" s="52">
        <f>H40*Hoja1!H6</f>
        <v>0</v>
      </c>
      <c r="I69" s="52">
        <f>I40*Hoja1!I6</f>
        <v>12.777557730399296</v>
      </c>
      <c r="J69" s="52"/>
      <c r="K69" s="52">
        <f>K40*Hoja1!J6</f>
        <v>1.4252251597343704</v>
      </c>
      <c r="L69" s="52"/>
      <c r="M69" s="52">
        <f>M40*Hoja1!L6</f>
        <v>1844.4826100534681</v>
      </c>
      <c r="N69" s="52">
        <f>N40*Hoja1!M6</f>
        <v>1099.273542540664</v>
      </c>
      <c r="O69" s="52">
        <f>O40*Hoja1!N6</f>
        <v>0</v>
      </c>
      <c r="P69" s="52">
        <f>P40*Hoja1!O6</f>
        <v>0.51794380677035867</v>
      </c>
      <c r="Q69" s="52">
        <f>Q40*Hoja1!P6</f>
        <v>0</v>
      </c>
      <c r="R69" s="52">
        <f>R40*Hoja1!Q6</f>
        <v>0</v>
      </c>
      <c r="S69" s="52">
        <f>S40*Hoja1!R6</f>
        <v>0</v>
      </c>
      <c r="T69" s="52">
        <f>T40*Hoja1!S6</f>
        <v>0</v>
      </c>
      <c r="U69" s="52">
        <f>U40*Hoja1!T6</f>
        <v>6.1411754388214055</v>
      </c>
      <c r="V69" s="52">
        <f>V40*Hoja1!U6</f>
        <v>0</v>
      </c>
      <c r="W69" s="52">
        <f>W40*Hoja1!V6</f>
        <v>0</v>
      </c>
      <c r="X69" s="52">
        <f>X40*Hoja1!W6</f>
        <v>0</v>
      </c>
      <c r="Y69" s="52">
        <f>Y40*Hoja1!X6</f>
        <v>0</v>
      </c>
      <c r="Z69" s="52">
        <f>Z40*Hoja1!Y6</f>
        <v>0</v>
      </c>
      <c r="AA69" s="52">
        <f>AA40*Hoja1!Z6</f>
        <v>0</v>
      </c>
      <c r="AB69" s="52">
        <f>AB40*Hoja1!AA6</f>
        <v>0</v>
      </c>
    </row>
    <row r="70" spans="2:34" x14ac:dyDescent="0.35">
      <c r="B70" s="51" t="s">
        <v>57</v>
      </c>
      <c r="C70" s="52">
        <f>C41*Hoja1!C7</f>
        <v>0</v>
      </c>
      <c r="D70" s="52">
        <f>D41*Hoja1!D7</f>
        <v>0</v>
      </c>
      <c r="E70" s="52">
        <f>E41*Hoja1!E7</f>
        <v>0</v>
      </c>
      <c r="F70" s="52">
        <f>F41*Hoja1!F7</f>
        <v>0</v>
      </c>
      <c r="G70" s="52">
        <f>G41*Hoja1!G7</f>
        <v>125.22905528663333</v>
      </c>
      <c r="H70" s="52">
        <f>H41*Hoja1!H7</f>
        <v>0</v>
      </c>
      <c r="I70" s="52">
        <f>I41*Hoja1!I7</f>
        <v>0</v>
      </c>
      <c r="J70" s="52"/>
      <c r="K70" s="52">
        <f>K41*Hoja1!J7</f>
        <v>0.21159995127570619</v>
      </c>
      <c r="L70" s="52"/>
      <c r="M70" s="52">
        <f>M41*Hoja1!L7</f>
        <v>316.45930026164757</v>
      </c>
      <c r="N70" s="52">
        <f>N41*Hoja1!M7</f>
        <v>502.13727242707688</v>
      </c>
      <c r="O70" s="52">
        <f>O41*Hoja1!N7</f>
        <v>0</v>
      </c>
      <c r="P70" s="52">
        <f>P41*Hoja1!O7</f>
        <v>0.59389023593876722</v>
      </c>
      <c r="Q70" s="52">
        <f>Q41*Hoja1!P7</f>
        <v>0</v>
      </c>
      <c r="R70" s="52">
        <f>R41*Hoja1!Q7</f>
        <v>0</v>
      </c>
      <c r="S70" s="52">
        <f>S41*Hoja1!R7</f>
        <v>0</v>
      </c>
      <c r="T70" s="52">
        <f>T41*Hoja1!S7</f>
        <v>0</v>
      </c>
      <c r="U70" s="52">
        <f>U41*Hoja1!T7</f>
        <v>10.196373202509537</v>
      </c>
      <c r="V70" s="52">
        <f>V41*Hoja1!U7</f>
        <v>0</v>
      </c>
      <c r="W70" s="52">
        <f>W41*Hoja1!V7</f>
        <v>0</v>
      </c>
      <c r="X70" s="52">
        <f>X41*Hoja1!W7</f>
        <v>0</v>
      </c>
      <c r="Y70" s="52">
        <f>Y41*Hoja1!X7</f>
        <v>0</v>
      </c>
      <c r="Z70" s="52">
        <f>Z41*Hoja1!Y7</f>
        <v>0</v>
      </c>
      <c r="AA70" s="52">
        <f>AA41*Hoja1!Z7</f>
        <v>0</v>
      </c>
      <c r="AB70" s="52">
        <f>AB41*Hoja1!AA7</f>
        <v>0</v>
      </c>
    </row>
    <row r="71" spans="2:34" x14ac:dyDescent="0.35">
      <c r="B71" s="55" t="s">
        <v>58</v>
      </c>
      <c r="C71" s="52">
        <f>SUM(C69:C70)</f>
        <v>0</v>
      </c>
      <c r="D71" s="52">
        <f t="shared" ref="D71:AA71" si="30">SUM(D69:D70)</f>
        <v>0</v>
      </c>
      <c r="E71" s="52">
        <f t="shared" si="30"/>
        <v>0</v>
      </c>
      <c r="F71" s="52">
        <f t="shared" si="30"/>
        <v>0</v>
      </c>
      <c r="G71" s="52">
        <f t="shared" si="30"/>
        <v>134.86290703520027</v>
      </c>
      <c r="H71" s="52">
        <f t="shared" si="30"/>
        <v>0</v>
      </c>
      <c r="I71" s="52">
        <f t="shared" si="30"/>
        <v>12.777557730399296</v>
      </c>
      <c r="J71" s="52">
        <f t="shared" si="30"/>
        <v>0</v>
      </c>
      <c r="K71" s="52">
        <f t="shared" si="30"/>
        <v>1.6368251110100767</v>
      </c>
      <c r="L71" s="52"/>
      <c r="M71" s="52">
        <f t="shared" si="30"/>
        <v>2160.9419103151158</v>
      </c>
      <c r="N71" s="52">
        <f t="shared" si="30"/>
        <v>1601.4108149677409</v>
      </c>
      <c r="O71" s="52">
        <f t="shared" si="30"/>
        <v>0</v>
      </c>
      <c r="P71" s="52">
        <f t="shared" si="30"/>
        <v>1.111834042709126</v>
      </c>
      <c r="Q71" s="52">
        <f t="shared" si="30"/>
        <v>0</v>
      </c>
      <c r="R71" s="52">
        <f t="shared" si="30"/>
        <v>0</v>
      </c>
      <c r="S71" s="52">
        <f t="shared" si="30"/>
        <v>0</v>
      </c>
      <c r="T71" s="52">
        <f t="shared" si="30"/>
        <v>0</v>
      </c>
      <c r="U71" s="52">
        <f t="shared" si="30"/>
        <v>16.337548641330944</v>
      </c>
      <c r="V71" s="52">
        <f t="shared" si="30"/>
        <v>0</v>
      </c>
      <c r="W71" s="52">
        <f t="shared" si="30"/>
        <v>0</v>
      </c>
      <c r="X71" s="52">
        <f t="shared" si="30"/>
        <v>0</v>
      </c>
      <c r="Y71" s="52">
        <f t="shared" ref="Y71:Z71" si="31">SUM(Y69:Y70)</f>
        <v>0</v>
      </c>
      <c r="Z71" s="52">
        <f t="shared" si="31"/>
        <v>0</v>
      </c>
      <c r="AA71" s="52">
        <f t="shared" si="30"/>
        <v>0</v>
      </c>
      <c r="AB71" s="52">
        <f>AB42*Hoja1!AA8</f>
        <v>0</v>
      </c>
    </row>
    <row r="72" spans="2:34" x14ac:dyDescent="0.35">
      <c r="B72" s="51" t="s">
        <v>59</v>
      </c>
      <c r="C72" s="52">
        <f>C43*Hoja1!C9</f>
        <v>0</v>
      </c>
      <c r="D72" s="52">
        <f>D43*Hoja1!D9</f>
        <v>0</v>
      </c>
      <c r="E72" s="52">
        <f>E43*Hoja1!E9</f>
        <v>0</v>
      </c>
      <c r="F72" s="52">
        <f>F43*Hoja1!F9</f>
        <v>0</v>
      </c>
      <c r="G72" s="52">
        <f>G43*Hoja1!G9</f>
        <v>0</v>
      </c>
      <c r="H72" s="52">
        <f>H43*Hoja1!H9</f>
        <v>0</v>
      </c>
      <c r="I72" s="52">
        <f>I43*Hoja1!I9</f>
        <v>0</v>
      </c>
      <c r="J72" s="52"/>
      <c r="K72" s="52">
        <f>K43*Hoja1!J9</f>
        <v>0</v>
      </c>
      <c r="L72" s="52"/>
      <c r="M72" s="52">
        <f>M43*Hoja1!L9</f>
        <v>103.20187817544608</v>
      </c>
      <c r="N72" s="52">
        <f>N43*Hoja1!M9</f>
        <v>90.678147322222486</v>
      </c>
      <c r="O72" s="52">
        <f>O43*Hoja1!N9</f>
        <v>1.8038782091997732E-2</v>
      </c>
      <c r="P72" s="52">
        <f>P43*Hoja1!O9</f>
        <v>0</v>
      </c>
      <c r="Q72" s="52">
        <f>Q43*Hoja1!P9</f>
        <v>0</v>
      </c>
      <c r="R72" s="52">
        <f>R43*Hoja1!Q9</f>
        <v>0</v>
      </c>
      <c r="S72" s="52">
        <f>S43*Hoja1!R9</f>
        <v>0</v>
      </c>
      <c r="T72" s="52">
        <f>T43*Hoja1!S9</f>
        <v>0</v>
      </c>
      <c r="U72" s="52">
        <f>U43*Hoja1!T9</f>
        <v>0.17442650580130961</v>
      </c>
      <c r="V72" s="52">
        <f>V43*Hoja1!U9</f>
        <v>0</v>
      </c>
      <c r="W72" s="52">
        <f>W43*Hoja1!V9</f>
        <v>0</v>
      </c>
      <c r="X72" s="52">
        <f>X43*Hoja1!W9</f>
        <v>0</v>
      </c>
      <c r="Y72" s="52">
        <f>Y43*Hoja1!X9</f>
        <v>0</v>
      </c>
      <c r="Z72" s="52">
        <f>Z43*Hoja1!Y9</f>
        <v>0</v>
      </c>
      <c r="AA72" s="52">
        <f>AA43*Hoja1!Z9</f>
        <v>0</v>
      </c>
      <c r="AB72" s="52">
        <f>AB43*Hoja1!AA9</f>
        <v>0</v>
      </c>
    </row>
    <row r="73" spans="2:34" x14ac:dyDescent="0.35">
      <c r="B73" s="51" t="s">
        <v>60</v>
      </c>
      <c r="C73" s="52">
        <f>C44*Hoja1!C10</f>
        <v>0</v>
      </c>
      <c r="D73" s="52">
        <f>D44*Hoja1!D10</f>
        <v>0</v>
      </c>
      <c r="E73" s="52">
        <f>E44*Hoja1!E10</f>
        <v>0</v>
      </c>
      <c r="F73" s="52">
        <f>F44*Hoja1!F10</f>
        <v>0</v>
      </c>
      <c r="G73" s="52">
        <f>G44*Hoja1!G10</f>
        <v>1.597564775445243E-2</v>
      </c>
      <c r="H73" s="52">
        <f>H44*Hoja1!H10</f>
        <v>0</v>
      </c>
      <c r="I73" s="52">
        <f>I44*Hoja1!I10</f>
        <v>1.4161106829983821</v>
      </c>
      <c r="J73" s="52"/>
      <c r="K73" s="52">
        <f>K44*Hoja1!J10</f>
        <v>0</v>
      </c>
      <c r="L73" s="52"/>
      <c r="M73" s="52">
        <f>M44*Hoja1!L10</f>
        <v>412.74252056413582</v>
      </c>
      <c r="N73" s="52">
        <f>N44*Hoja1!M10</f>
        <v>84.830383111192006</v>
      </c>
      <c r="O73" s="52">
        <f>O44*Hoja1!N10</f>
        <v>0</v>
      </c>
      <c r="P73" s="52">
        <f>P44*Hoja1!O10</f>
        <v>0</v>
      </c>
      <c r="Q73" s="52">
        <f>Q44*Hoja1!P10</f>
        <v>0</v>
      </c>
      <c r="R73" s="52">
        <f>R44*Hoja1!Q10</f>
        <v>138.67384672775538</v>
      </c>
      <c r="S73" s="52">
        <f>S44*Hoja1!R10</f>
        <v>0</v>
      </c>
      <c r="T73" s="52">
        <f>T44*Hoja1!S10</f>
        <v>0</v>
      </c>
      <c r="U73" s="52">
        <f>U44*Hoja1!T10</f>
        <v>0</v>
      </c>
      <c r="V73" s="52">
        <f>V44*Hoja1!U10</f>
        <v>0</v>
      </c>
      <c r="W73" s="52">
        <f>W44*Hoja1!V10</f>
        <v>0</v>
      </c>
      <c r="X73" s="52">
        <f>X44*Hoja1!W10</f>
        <v>0</v>
      </c>
      <c r="Y73" s="52">
        <f>Y44*Hoja1!X10</f>
        <v>0</v>
      </c>
      <c r="Z73" s="52">
        <f>Z44*Hoja1!Y10</f>
        <v>0</v>
      </c>
      <c r="AA73" s="52">
        <f>AA44*Hoja1!Z10</f>
        <v>0</v>
      </c>
      <c r="AB73" s="52">
        <f>AB44*Hoja1!AA10</f>
        <v>0</v>
      </c>
    </row>
    <row r="74" spans="2:34" x14ac:dyDescent="0.35">
      <c r="B74" s="51" t="s">
        <v>61</v>
      </c>
      <c r="C74" s="52">
        <f>C45*Hoja1!C11</f>
        <v>0</v>
      </c>
      <c r="D74" s="52">
        <f>D45*Hoja1!D11</f>
        <v>0</v>
      </c>
      <c r="E74" s="52">
        <f>E45*Hoja1!E11</f>
        <v>0</v>
      </c>
      <c r="F74" s="52">
        <f>F45*Hoja1!F11</f>
        <v>0</v>
      </c>
      <c r="G74" s="52">
        <f>G45*Hoja1!G11</f>
        <v>0</v>
      </c>
      <c r="H74" s="52">
        <f>H45*Hoja1!H11</f>
        <v>0</v>
      </c>
      <c r="I74" s="52">
        <f>I45*Hoja1!I11</f>
        <v>0</v>
      </c>
      <c r="J74" s="52"/>
      <c r="K74" s="52">
        <f>K45*Hoja1!J11</f>
        <v>0</v>
      </c>
      <c r="L74" s="52"/>
      <c r="M74" s="52">
        <f>M45*Hoja1!L11</f>
        <v>432.1772843349695</v>
      </c>
      <c r="N74" s="52">
        <f>N45*Hoja1!M11</f>
        <v>52.737284474561221</v>
      </c>
      <c r="O74" s="52">
        <f>O45*Hoja1!N11</f>
        <v>0</v>
      </c>
      <c r="P74" s="52">
        <f>P45*Hoja1!O11</f>
        <v>0</v>
      </c>
      <c r="Q74" s="52">
        <f>Q45*Hoja1!P11</f>
        <v>0</v>
      </c>
      <c r="R74" s="52">
        <f>R45*Hoja1!Q11</f>
        <v>0</v>
      </c>
      <c r="S74" s="52">
        <f>S45*Hoja1!R11</f>
        <v>0</v>
      </c>
      <c r="T74" s="52">
        <f>T45*Hoja1!S11</f>
        <v>0</v>
      </c>
      <c r="U74" s="52">
        <f>U45*Hoja1!T11</f>
        <v>0</v>
      </c>
      <c r="V74" s="52">
        <f>V45*Hoja1!U11</f>
        <v>0</v>
      </c>
      <c r="W74" s="52">
        <f>W45*Hoja1!V11</f>
        <v>0</v>
      </c>
      <c r="X74" s="52">
        <f>X45*Hoja1!W11</f>
        <v>0</v>
      </c>
      <c r="Y74" s="52">
        <f>Y45*Hoja1!X11</f>
        <v>0</v>
      </c>
      <c r="Z74" s="52">
        <f>Z45*Hoja1!Y11</f>
        <v>0</v>
      </c>
      <c r="AA74" s="52">
        <f>AA45*Hoja1!Z11</f>
        <v>0</v>
      </c>
      <c r="AB74" s="52">
        <f>AB45*Hoja1!AA11</f>
        <v>0</v>
      </c>
    </row>
    <row r="75" spans="2:34" x14ac:dyDescent="0.35">
      <c r="B75" s="56" t="s">
        <v>141</v>
      </c>
      <c r="C75" s="53">
        <f>SUM(C72:C74)</f>
        <v>0</v>
      </c>
      <c r="D75" s="53">
        <f t="shared" ref="D75:AB75" si="32">SUM(D72:D74)</f>
        <v>0</v>
      </c>
      <c r="E75" s="53">
        <f t="shared" si="32"/>
        <v>0</v>
      </c>
      <c r="F75" s="53">
        <f t="shared" si="32"/>
        <v>0</v>
      </c>
      <c r="G75" s="53">
        <f t="shared" si="32"/>
        <v>1.597564775445243E-2</v>
      </c>
      <c r="H75" s="53">
        <f t="shared" si="32"/>
        <v>0</v>
      </c>
      <c r="I75" s="53">
        <f t="shared" si="32"/>
        <v>1.4161106829983821</v>
      </c>
      <c r="J75" s="53">
        <f t="shared" si="32"/>
        <v>0</v>
      </c>
      <c r="K75" s="53">
        <f t="shared" si="32"/>
        <v>0</v>
      </c>
      <c r="L75" s="53"/>
      <c r="M75" s="53">
        <f t="shared" si="32"/>
        <v>948.12168307455136</v>
      </c>
      <c r="N75" s="53">
        <f t="shared" si="32"/>
        <v>228.2458149079757</v>
      </c>
      <c r="O75" s="53">
        <f t="shared" si="32"/>
        <v>1.8038782091997732E-2</v>
      </c>
      <c r="P75" s="53">
        <f t="shared" si="32"/>
        <v>0</v>
      </c>
      <c r="Q75" s="53">
        <f t="shared" si="32"/>
        <v>0</v>
      </c>
      <c r="R75" s="53">
        <f t="shared" si="32"/>
        <v>138.67384672775538</v>
      </c>
      <c r="S75" s="53">
        <f t="shared" si="32"/>
        <v>0</v>
      </c>
      <c r="T75" s="53">
        <f t="shared" si="32"/>
        <v>0</v>
      </c>
      <c r="U75" s="53">
        <f t="shared" si="32"/>
        <v>0.17442650580130961</v>
      </c>
      <c r="V75" s="53">
        <f t="shared" si="32"/>
        <v>0</v>
      </c>
      <c r="W75" s="53">
        <f t="shared" si="32"/>
        <v>0</v>
      </c>
      <c r="X75" s="53">
        <f t="shared" si="32"/>
        <v>0</v>
      </c>
      <c r="Y75" s="53">
        <f t="shared" ref="Y75:Z75" si="33">SUM(Y72:Y74)</f>
        <v>0</v>
      </c>
      <c r="Z75" s="53">
        <f t="shared" si="33"/>
        <v>0</v>
      </c>
      <c r="AA75" s="53">
        <f t="shared" si="32"/>
        <v>0</v>
      </c>
      <c r="AB75" s="53">
        <f t="shared" si="32"/>
        <v>0</v>
      </c>
    </row>
    <row r="76" spans="2:34" x14ac:dyDescent="0.35">
      <c r="B76" s="51" t="s">
        <v>63</v>
      </c>
      <c r="C76" s="52">
        <f>C47*Hoja1!C13</f>
        <v>0</v>
      </c>
      <c r="D76" s="52">
        <f>D47*Hoja1!D13</f>
        <v>0</v>
      </c>
      <c r="E76" s="52">
        <f>E47*Hoja1!E13</f>
        <v>0</v>
      </c>
      <c r="F76" s="52">
        <f>F47*Hoja1!F13</f>
        <v>0</v>
      </c>
      <c r="G76" s="52">
        <f>G47*Hoja1!G13</f>
        <v>0</v>
      </c>
      <c r="H76" s="52">
        <f>H47*Hoja1!H13</f>
        <v>1282.837072759633</v>
      </c>
      <c r="I76" s="52">
        <f>I47*Hoja1!I13</f>
        <v>0</v>
      </c>
      <c r="J76" s="52"/>
      <c r="K76" s="52">
        <f>K47*Hoja1!J13</f>
        <v>0</v>
      </c>
      <c r="L76" s="52"/>
      <c r="M76" s="52">
        <f>M47*Hoja1!L13</f>
        <v>66.141301509761405</v>
      </c>
      <c r="N76" s="52">
        <f>N47*Hoja1!M13</f>
        <v>0</v>
      </c>
      <c r="O76" s="52">
        <f>O47*Hoja1!N13</f>
        <v>0</v>
      </c>
      <c r="P76" s="52">
        <f>P47*Hoja1!O13</f>
        <v>0</v>
      </c>
      <c r="Q76" s="52">
        <f>Q47*Hoja1!P13</f>
        <v>0</v>
      </c>
      <c r="R76" s="52">
        <f>R47*Hoja1!Q13</f>
        <v>42.738937457424505</v>
      </c>
      <c r="S76" s="52">
        <f>S47*Hoja1!R13</f>
        <v>0</v>
      </c>
      <c r="T76" s="52">
        <f>T47*Hoja1!S13</f>
        <v>0</v>
      </c>
      <c r="U76" s="52">
        <f>U47*Hoja1!T13</f>
        <v>0</v>
      </c>
      <c r="V76" s="52">
        <f>V47*Hoja1!U13</f>
        <v>0</v>
      </c>
      <c r="W76" s="52">
        <f>W47*Hoja1!V13</f>
        <v>0</v>
      </c>
      <c r="X76" s="52">
        <f>X47*Hoja1!W13</f>
        <v>0</v>
      </c>
      <c r="Y76" s="52">
        <f>Y47*Hoja1!X13</f>
        <v>0</v>
      </c>
      <c r="Z76" s="52">
        <f>Z47*Hoja1!Y13</f>
        <v>0</v>
      </c>
      <c r="AA76" s="52">
        <f>AA47*Hoja1!Z13</f>
        <v>0</v>
      </c>
      <c r="AB76" s="52">
        <f>AB47*Hoja1!AA13</f>
        <v>0</v>
      </c>
    </row>
    <row r="77" spans="2:34" x14ac:dyDescent="0.35">
      <c r="B77" s="51" t="s">
        <v>64</v>
      </c>
      <c r="C77" s="52">
        <f>C48*Hoja1!C14</f>
        <v>0</v>
      </c>
      <c r="D77" s="52">
        <f>D48*Hoja1!D14</f>
        <v>0</v>
      </c>
      <c r="E77" s="52">
        <f>E48*Hoja1!E14</f>
        <v>0</v>
      </c>
      <c r="F77" s="52">
        <f>F48*Hoja1!F14</f>
        <v>0</v>
      </c>
      <c r="G77" s="52">
        <f>G48*Hoja1!G14</f>
        <v>0</v>
      </c>
      <c r="H77" s="52">
        <f>H48*Hoja1!H14</f>
        <v>0</v>
      </c>
      <c r="I77" s="52">
        <f>I48*Hoja1!I14</f>
        <v>0</v>
      </c>
      <c r="J77" s="52"/>
      <c r="K77" s="52">
        <f>K48*Hoja1!J14</f>
        <v>9.4152881716110244</v>
      </c>
      <c r="L77" s="52"/>
      <c r="M77" s="52">
        <f>M48*Hoja1!L14</f>
        <v>791.82649663221298</v>
      </c>
      <c r="N77" s="52">
        <f>N48*Hoja1!M14</f>
        <v>81.295477003562965</v>
      </c>
      <c r="O77" s="52">
        <f>O48*Hoja1!N14</f>
        <v>1.186069995013773</v>
      </c>
      <c r="P77" s="52">
        <f>P48*Hoja1!O14</f>
        <v>0</v>
      </c>
      <c r="Q77" s="52">
        <f>Q48*Hoja1!P14</f>
        <v>0</v>
      </c>
      <c r="R77" s="52">
        <f>R48*Hoja1!Q14</f>
        <v>107.10608108070105</v>
      </c>
      <c r="S77" s="52">
        <f>S48*Hoja1!R14</f>
        <v>78.211774587902639</v>
      </c>
      <c r="T77" s="52">
        <f>T48*Hoja1!S14</f>
        <v>0</v>
      </c>
      <c r="U77" s="52">
        <f>U48*Hoja1!T14</f>
        <v>0</v>
      </c>
      <c r="V77" s="52">
        <f>V48*Hoja1!U14</f>
        <v>0</v>
      </c>
      <c r="W77" s="52">
        <f>W48*Hoja1!V14</f>
        <v>0</v>
      </c>
      <c r="X77" s="52">
        <f>X48*Hoja1!W14</f>
        <v>0</v>
      </c>
      <c r="Y77" s="52">
        <f>Y48*Hoja1!X14</f>
        <v>0</v>
      </c>
      <c r="Z77" s="52">
        <f>Z48*Hoja1!Y14</f>
        <v>0</v>
      </c>
      <c r="AA77" s="52">
        <f>AA48*Hoja1!Z14</f>
        <v>0</v>
      </c>
      <c r="AB77" s="52">
        <f>AB48*Hoja1!AA14</f>
        <v>0</v>
      </c>
    </row>
    <row r="78" spans="2:34" x14ac:dyDescent="0.35">
      <c r="B78" s="51" t="s">
        <v>65</v>
      </c>
      <c r="C78" s="52">
        <f>C49*Hoja1!C15</f>
        <v>0</v>
      </c>
      <c r="D78" s="52">
        <f>D49*Hoja1!D15</f>
        <v>0</v>
      </c>
      <c r="E78" s="52">
        <f>E49*Hoja1!E15</f>
        <v>0</v>
      </c>
      <c r="F78" s="52">
        <f>F49*Hoja1!F15</f>
        <v>0</v>
      </c>
      <c r="G78" s="52">
        <f>G49*Hoja1!G15</f>
        <v>0</v>
      </c>
      <c r="H78" s="52">
        <f>H49*Hoja1!H15</f>
        <v>0</v>
      </c>
      <c r="I78" s="52">
        <f>I49*Hoja1!I15</f>
        <v>0</v>
      </c>
      <c r="J78" s="52"/>
      <c r="K78" s="52">
        <f>K49*Hoja1!J15</f>
        <v>0</v>
      </c>
      <c r="L78" s="52"/>
      <c r="M78" s="52">
        <f>M49*Hoja1!L15</f>
        <v>11.903517674294502</v>
      </c>
      <c r="N78" s="52">
        <f>N49*Hoja1!M15</f>
        <v>0.2825099329129574</v>
      </c>
      <c r="O78" s="52">
        <f>O49*Hoja1!N15</f>
        <v>0</v>
      </c>
      <c r="P78" s="52">
        <f>P49*Hoja1!O15</f>
        <v>0</v>
      </c>
      <c r="Q78" s="52">
        <f>Q49*Hoja1!P15</f>
        <v>0</v>
      </c>
      <c r="R78" s="52">
        <f>R49*Hoja1!Q15</f>
        <v>0.97990641686846069</v>
      </c>
      <c r="S78" s="52">
        <f>S49*Hoja1!R15</f>
        <v>0.72862789288585128</v>
      </c>
      <c r="T78" s="52">
        <f>T49*Hoja1!S15</f>
        <v>0</v>
      </c>
      <c r="U78" s="52">
        <f>U49*Hoja1!T15</f>
        <v>0</v>
      </c>
      <c r="V78" s="52">
        <f>V49*Hoja1!U15</f>
        <v>0</v>
      </c>
      <c r="W78" s="52">
        <f>W49*Hoja1!V15</f>
        <v>0</v>
      </c>
      <c r="X78" s="52">
        <f>X49*Hoja1!W15</f>
        <v>0</v>
      </c>
      <c r="Y78" s="52">
        <f>Y49*Hoja1!X15</f>
        <v>0</v>
      </c>
      <c r="Z78" s="52">
        <f>Z49*Hoja1!Y15</f>
        <v>0</v>
      </c>
      <c r="AA78" s="52">
        <f>AA49*Hoja1!Z15</f>
        <v>0</v>
      </c>
      <c r="AB78" s="52">
        <f>AB49*Hoja1!AA15</f>
        <v>0</v>
      </c>
    </row>
    <row r="79" spans="2:34" x14ac:dyDescent="0.35">
      <c r="B79" s="51" t="s">
        <v>66</v>
      </c>
      <c r="C79" s="52">
        <f>C50*Hoja1!C16</f>
        <v>0</v>
      </c>
      <c r="D79" s="52">
        <f>D50*Hoja1!D16</f>
        <v>0</v>
      </c>
      <c r="E79" s="52">
        <f>E50*Hoja1!E16</f>
        <v>0</v>
      </c>
      <c r="F79" s="52">
        <f>F50*Hoja1!F16</f>
        <v>0</v>
      </c>
      <c r="G79" s="52">
        <f>G50*Hoja1!G16</f>
        <v>0</v>
      </c>
      <c r="H79" s="52">
        <f>H50*Hoja1!H16</f>
        <v>0</v>
      </c>
      <c r="I79" s="52">
        <f>I50*Hoja1!I16</f>
        <v>0</v>
      </c>
      <c r="J79" s="52"/>
      <c r="K79" s="52">
        <f>K50*Hoja1!J16</f>
        <v>0</v>
      </c>
      <c r="L79" s="52"/>
      <c r="M79" s="52">
        <f>M50*Hoja1!L16</f>
        <v>103.53745750379849</v>
      </c>
      <c r="N79" s="52">
        <f>N50*Hoja1!M16</f>
        <v>2.4964754551377703E-2</v>
      </c>
      <c r="O79" s="52">
        <f>O50*Hoja1!N16</f>
        <v>0</v>
      </c>
      <c r="P79" s="52">
        <f>P50*Hoja1!O16</f>
        <v>0</v>
      </c>
      <c r="Q79" s="52">
        <f>Q50*Hoja1!P16</f>
        <v>0</v>
      </c>
      <c r="R79" s="52">
        <f>R50*Hoja1!Q16</f>
        <v>7.1982107244829487</v>
      </c>
      <c r="S79" s="52">
        <f>S50*Hoja1!R16</f>
        <v>21.470035328285892</v>
      </c>
      <c r="T79" s="52">
        <f>T50*Hoja1!S16</f>
        <v>0</v>
      </c>
      <c r="U79" s="52">
        <f>U50*Hoja1!T16</f>
        <v>0</v>
      </c>
      <c r="V79" s="52">
        <f>V50*Hoja1!U16</f>
        <v>0</v>
      </c>
      <c r="W79" s="52">
        <f>W50*Hoja1!V16</f>
        <v>0</v>
      </c>
      <c r="X79" s="52">
        <f>X50*Hoja1!W16</f>
        <v>0</v>
      </c>
      <c r="Y79" s="52">
        <f>Y50*Hoja1!X16</f>
        <v>0</v>
      </c>
      <c r="Z79" s="52">
        <f>Z50*Hoja1!Y16</f>
        <v>0</v>
      </c>
      <c r="AA79" s="52">
        <f>AA50*Hoja1!Z16</f>
        <v>0</v>
      </c>
      <c r="AB79" s="52">
        <f>AB50*Hoja1!AA16</f>
        <v>0</v>
      </c>
    </row>
    <row r="80" spans="2:34" x14ac:dyDescent="0.35">
      <c r="B80" s="51" t="s">
        <v>67</v>
      </c>
      <c r="C80" s="52">
        <f>C51*Hoja1!C17</f>
        <v>0</v>
      </c>
      <c r="D80" s="52">
        <f>D51*Hoja1!D17</f>
        <v>0</v>
      </c>
      <c r="E80" s="52">
        <f>E51*Hoja1!E17</f>
        <v>0</v>
      </c>
      <c r="F80" s="52">
        <f>F51*Hoja1!F17</f>
        <v>0</v>
      </c>
      <c r="G80" s="52">
        <f>G51*Hoja1!G17</f>
        <v>0</v>
      </c>
      <c r="H80" s="52">
        <f>H51*Hoja1!H17</f>
        <v>0</v>
      </c>
      <c r="I80" s="52">
        <f>I51*Hoja1!I17</f>
        <v>0</v>
      </c>
      <c r="J80" s="52"/>
      <c r="K80" s="52">
        <f>K51*Hoja1!J17</f>
        <v>0</v>
      </c>
      <c r="L80" s="52"/>
      <c r="M80" s="52">
        <f>M51*Hoja1!L17</f>
        <v>118.65272781502433</v>
      </c>
      <c r="N80" s="52">
        <f>N51*Hoja1!M17</f>
        <v>8.3817954320246617</v>
      </c>
      <c r="O80" s="52">
        <f>O51*Hoja1!N17</f>
        <v>0</v>
      </c>
      <c r="P80" s="52">
        <f>P51*Hoja1!O17</f>
        <v>0</v>
      </c>
      <c r="Q80" s="52">
        <f>Q51*Hoja1!P17</f>
        <v>0</v>
      </c>
      <c r="R80" s="52">
        <f>R51*Hoja1!Q17</f>
        <v>0</v>
      </c>
      <c r="S80" s="52">
        <f>S51*Hoja1!R17</f>
        <v>33.259547268863301</v>
      </c>
      <c r="T80" s="52">
        <f>T51*Hoja1!S17</f>
        <v>0</v>
      </c>
      <c r="U80" s="52">
        <f>U51*Hoja1!T17</f>
        <v>0</v>
      </c>
      <c r="V80" s="52">
        <f>V51*Hoja1!U17</f>
        <v>0</v>
      </c>
      <c r="W80" s="52">
        <f>W51*Hoja1!V17</f>
        <v>0</v>
      </c>
      <c r="X80" s="52">
        <f>X51*Hoja1!W17</f>
        <v>0</v>
      </c>
      <c r="Y80" s="52">
        <f>Y51*Hoja1!X17</f>
        <v>0</v>
      </c>
      <c r="Z80" s="52">
        <f>Z51*Hoja1!Y17</f>
        <v>0</v>
      </c>
      <c r="AA80" s="52">
        <f>AA51*Hoja1!Z17</f>
        <v>0</v>
      </c>
      <c r="AB80" s="52">
        <f>AB51*Hoja1!AA17</f>
        <v>0</v>
      </c>
    </row>
    <row r="81" spans="2:28" x14ac:dyDescent="0.35">
      <c r="B81" s="51" t="s">
        <v>68</v>
      </c>
      <c r="C81" s="52">
        <f>C52*Hoja1!C18</f>
        <v>0</v>
      </c>
      <c r="D81" s="52">
        <f>D52*Hoja1!D18</f>
        <v>0</v>
      </c>
      <c r="E81" s="52">
        <f>E52*Hoja1!E18</f>
        <v>0</v>
      </c>
      <c r="F81" s="52">
        <f>F52*Hoja1!F18</f>
        <v>0</v>
      </c>
      <c r="G81" s="52">
        <f>G52*Hoja1!G18</f>
        <v>0</v>
      </c>
      <c r="H81" s="52">
        <f>H52*Hoja1!H18</f>
        <v>0</v>
      </c>
      <c r="I81" s="52">
        <f>I52*Hoja1!I18</f>
        <v>0</v>
      </c>
      <c r="J81" s="52"/>
      <c r="K81" s="52">
        <f>K52*Hoja1!J18</f>
        <v>0</v>
      </c>
      <c r="L81" s="52"/>
      <c r="M81" s="52">
        <f>M52*Hoja1!L18</f>
        <v>373.23231045508476</v>
      </c>
      <c r="N81" s="52">
        <f>N52*Hoja1!M18</f>
        <v>0.19780962593512219</v>
      </c>
      <c r="O81" s="52">
        <f>O52*Hoja1!N18</f>
        <v>0</v>
      </c>
      <c r="P81" s="52">
        <f>P52*Hoja1!O18</f>
        <v>0</v>
      </c>
      <c r="Q81" s="52">
        <f>Q52*Hoja1!P18</f>
        <v>0</v>
      </c>
      <c r="R81" s="52">
        <f>R52*Hoja1!Q18</f>
        <v>124.36541566836094</v>
      </c>
      <c r="S81" s="52">
        <f>S52*Hoja1!R18</f>
        <v>2.9491068635971409</v>
      </c>
      <c r="T81" s="52">
        <f>T52*Hoja1!S18</f>
        <v>0</v>
      </c>
      <c r="U81" s="52">
        <f>U52*Hoja1!T18</f>
        <v>0</v>
      </c>
      <c r="V81" s="52">
        <f>V52*Hoja1!U18</f>
        <v>0</v>
      </c>
      <c r="W81" s="52">
        <f>W52*Hoja1!V18</f>
        <v>0</v>
      </c>
      <c r="X81" s="52">
        <f>X52*Hoja1!W18</f>
        <v>0</v>
      </c>
      <c r="Y81" s="52">
        <f>Y52*Hoja1!X18</f>
        <v>0</v>
      </c>
      <c r="Z81" s="52">
        <f>Z52*Hoja1!Y18</f>
        <v>0</v>
      </c>
      <c r="AA81" s="52">
        <f>AA52*Hoja1!Z18</f>
        <v>0</v>
      </c>
      <c r="AB81" s="52">
        <f>AB52*Hoja1!AA18</f>
        <v>0</v>
      </c>
    </row>
    <row r="82" spans="2:28" x14ac:dyDescent="0.35">
      <c r="B82" s="51" t="s">
        <v>69</v>
      </c>
      <c r="C82" s="52">
        <f>C53*Hoja1!C19</f>
        <v>0</v>
      </c>
      <c r="D82" s="52">
        <f>D53*Hoja1!D19</f>
        <v>0</v>
      </c>
      <c r="E82" s="52">
        <f>E53*Hoja1!E19</f>
        <v>0</v>
      </c>
      <c r="F82" s="52">
        <f>F53*Hoja1!F19</f>
        <v>0</v>
      </c>
      <c r="G82" s="52">
        <f>G53*Hoja1!G19</f>
        <v>0</v>
      </c>
      <c r="H82" s="52">
        <f>H53*Hoja1!H19</f>
        <v>0</v>
      </c>
      <c r="I82" s="52">
        <f>I53*Hoja1!I19</f>
        <v>0</v>
      </c>
      <c r="J82" s="52"/>
      <c r="K82" s="52">
        <f>K53*Hoja1!J19</f>
        <v>0</v>
      </c>
      <c r="L82" s="52"/>
      <c r="M82" s="52">
        <f>M53*Hoja1!L19</f>
        <v>899.44961961176114</v>
      </c>
      <c r="N82" s="52">
        <f>N53*Hoja1!M19</f>
        <v>33.796091568133377</v>
      </c>
      <c r="O82" s="52">
        <f>O53*Hoja1!N19</f>
        <v>2.744670291701596E-2</v>
      </c>
      <c r="P82" s="52">
        <f>P53*Hoja1!O19</f>
        <v>0</v>
      </c>
      <c r="Q82" s="52">
        <f>Q53*Hoja1!P19</f>
        <v>0</v>
      </c>
      <c r="R82" s="52">
        <f>R53*Hoja1!Q19</f>
        <v>68.631512237967883</v>
      </c>
      <c r="S82" s="52">
        <f>S53*Hoja1!R19</f>
        <v>107.87549343135021</v>
      </c>
      <c r="T82" s="52">
        <f>T53*Hoja1!S19</f>
        <v>175.80103653401224</v>
      </c>
      <c r="U82" s="52">
        <f>U53*Hoja1!T19</f>
        <v>0</v>
      </c>
      <c r="V82" s="52">
        <f>V53*Hoja1!U19</f>
        <v>0</v>
      </c>
      <c r="W82" s="52">
        <f>W53*Hoja1!V19</f>
        <v>0</v>
      </c>
      <c r="X82" s="52">
        <f>X53*Hoja1!W19</f>
        <v>0</v>
      </c>
      <c r="Y82" s="52">
        <f>Y53*Hoja1!X19</f>
        <v>0</v>
      </c>
      <c r="Z82" s="52">
        <f>Z53*Hoja1!Y19</f>
        <v>0</v>
      </c>
      <c r="AA82" s="52">
        <f>AA53*Hoja1!Z19</f>
        <v>0</v>
      </c>
      <c r="AB82" s="52">
        <f>AB53*Hoja1!AA19</f>
        <v>0</v>
      </c>
    </row>
    <row r="83" spans="2:28" x14ac:dyDescent="0.35">
      <c r="B83" s="51" t="s">
        <v>70</v>
      </c>
      <c r="C83" s="52">
        <f>C54*Hoja1!C20</f>
        <v>0</v>
      </c>
      <c r="D83" s="52">
        <f>D54*Hoja1!D20</f>
        <v>0</v>
      </c>
      <c r="E83" s="52">
        <f>E54*Hoja1!E20</f>
        <v>0</v>
      </c>
      <c r="F83" s="52">
        <f>F54*Hoja1!F20</f>
        <v>0</v>
      </c>
      <c r="G83" s="52">
        <f>G54*Hoja1!G20</f>
        <v>0</v>
      </c>
      <c r="H83" s="52">
        <f>H54*Hoja1!H20</f>
        <v>0</v>
      </c>
      <c r="I83" s="52">
        <f>I54*Hoja1!I20</f>
        <v>0</v>
      </c>
      <c r="J83" s="52"/>
      <c r="K83" s="52">
        <f>K54*Hoja1!J20</f>
        <v>0</v>
      </c>
      <c r="L83" s="52"/>
      <c r="M83" s="52">
        <f>M54*Hoja1!L20</f>
        <v>161.46213084384308</v>
      </c>
      <c r="N83" s="52">
        <f>N54*Hoja1!M20</f>
        <v>32.616919837289593</v>
      </c>
      <c r="O83" s="52">
        <f>O54*Hoja1!N20</f>
        <v>6.8897074943035541E-2</v>
      </c>
      <c r="P83" s="52">
        <f>P54*Hoja1!O20</f>
        <v>0</v>
      </c>
      <c r="Q83" s="52">
        <f>Q54*Hoja1!P20</f>
        <v>0</v>
      </c>
      <c r="R83" s="52">
        <f>R54*Hoja1!Q20</f>
        <v>23.477701191210226</v>
      </c>
      <c r="S83" s="52">
        <f>S54*Hoja1!R20</f>
        <v>0</v>
      </c>
      <c r="T83" s="52">
        <f>T54*Hoja1!S20</f>
        <v>0</v>
      </c>
      <c r="U83" s="52">
        <f>U54*Hoja1!T20</f>
        <v>0</v>
      </c>
      <c r="V83" s="52">
        <f>V54*Hoja1!U20</f>
        <v>0</v>
      </c>
      <c r="W83" s="52">
        <f>W54*Hoja1!V20</f>
        <v>0</v>
      </c>
      <c r="X83" s="52">
        <f>X54*Hoja1!W20</f>
        <v>0</v>
      </c>
      <c r="Y83" s="52">
        <f>Y54*Hoja1!X20</f>
        <v>0</v>
      </c>
      <c r="Z83" s="52">
        <f>Z54*Hoja1!Y20</f>
        <v>0</v>
      </c>
      <c r="AA83" s="52">
        <f>AA54*Hoja1!Z20</f>
        <v>0</v>
      </c>
      <c r="AB83" s="52">
        <f>AB54*Hoja1!AA20</f>
        <v>0</v>
      </c>
    </row>
    <row r="84" spans="2:28" x14ac:dyDescent="0.35">
      <c r="B84" s="51" t="s">
        <v>71</v>
      </c>
      <c r="C84" s="52">
        <f>C55*Hoja1!C21</f>
        <v>0</v>
      </c>
      <c r="D84" s="52">
        <f>D55*Hoja1!D21</f>
        <v>0</v>
      </c>
      <c r="E84" s="52">
        <f>E55*Hoja1!E21</f>
        <v>0</v>
      </c>
      <c r="F84" s="52">
        <f>F55*Hoja1!F21</f>
        <v>0</v>
      </c>
      <c r="G84" s="52">
        <f>G55*Hoja1!G21</f>
        <v>0</v>
      </c>
      <c r="H84" s="52">
        <f>H55*Hoja1!H21</f>
        <v>0</v>
      </c>
      <c r="I84" s="52">
        <f>I55*Hoja1!I21</f>
        <v>0</v>
      </c>
      <c r="J84" s="52"/>
      <c r="K84" s="52">
        <f>K55*Hoja1!J21</f>
        <v>0</v>
      </c>
      <c r="L84" s="52"/>
      <c r="M84" s="52">
        <f>M55*Hoja1!L21</f>
        <v>678.45132298739918</v>
      </c>
      <c r="N84" s="52">
        <f>N55*Hoja1!M21</f>
        <v>40.45049404216573</v>
      </c>
      <c r="O84" s="52">
        <f>O55*Hoja1!N21</f>
        <v>0</v>
      </c>
      <c r="P84" s="52">
        <f>P55*Hoja1!O21</f>
        <v>0</v>
      </c>
      <c r="Q84" s="52">
        <f>Q55*Hoja1!P21</f>
        <v>0</v>
      </c>
      <c r="R84" s="52">
        <f>R55*Hoja1!Q21</f>
        <v>263.16354620303969</v>
      </c>
      <c r="S84" s="52">
        <f>S55*Hoja1!R21</f>
        <v>4.0975571325941038</v>
      </c>
      <c r="T84" s="52">
        <f>T55*Hoja1!S21</f>
        <v>0</v>
      </c>
      <c r="U84" s="52">
        <f>U55*Hoja1!T21</f>
        <v>0</v>
      </c>
      <c r="V84" s="52">
        <f>V55*Hoja1!U21</f>
        <v>0</v>
      </c>
      <c r="W84" s="52">
        <f>W55*Hoja1!V21</f>
        <v>0</v>
      </c>
      <c r="X84" s="52">
        <f>X55*Hoja1!W21</f>
        <v>0</v>
      </c>
      <c r="Y84" s="52">
        <f>Y55*Hoja1!X21</f>
        <v>0</v>
      </c>
      <c r="Z84" s="52">
        <f>Z55*Hoja1!Y21</f>
        <v>0</v>
      </c>
      <c r="AA84" s="52">
        <f>AA55*Hoja1!Z21</f>
        <v>0</v>
      </c>
      <c r="AB84" s="52">
        <f>AB55*Hoja1!AA21</f>
        <v>0</v>
      </c>
    </row>
    <row r="85" spans="2:28" x14ac:dyDescent="0.35">
      <c r="B85" s="56" t="s">
        <v>136</v>
      </c>
      <c r="C85" s="53">
        <f>SUM(C76:C84)</f>
        <v>0</v>
      </c>
      <c r="D85" s="53">
        <f t="shared" ref="D85:AB85" si="34">SUM(D76:D84)</f>
        <v>0</v>
      </c>
      <c r="E85" s="53">
        <f t="shared" si="34"/>
        <v>0</v>
      </c>
      <c r="F85" s="53">
        <f t="shared" si="34"/>
        <v>0</v>
      </c>
      <c r="G85" s="53">
        <f t="shared" si="34"/>
        <v>0</v>
      </c>
      <c r="H85" s="53">
        <f t="shared" si="34"/>
        <v>1282.837072759633</v>
      </c>
      <c r="I85" s="53">
        <f t="shared" si="34"/>
        <v>0</v>
      </c>
      <c r="J85" s="53">
        <f t="shared" si="34"/>
        <v>0</v>
      </c>
      <c r="K85" s="53">
        <f t="shared" si="34"/>
        <v>9.4152881716110244</v>
      </c>
      <c r="L85" s="52"/>
      <c r="M85" s="53">
        <f t="shared" si="34"/>
        <v>3204.6568850331801</v>
      </c>
      <c r="N85" s="53">
        <f t="shared" si="34"/>
        <v>197.04606219657578</v>
      </c>
      <c r="O85" s="53">
        <f t="shared" si="34"/>
        <v>1.2824137728738245</v>
      </c>
      <c r="P85" s="53">
        <f t="shared" si="34"/>
        <v>0</v>
      </c>
      <c r="Q85" s="53">
        <f t="shared" si="34"/>
        <v>0</v>
      </c>
      <c r="R85" s="53">
        <f t="shared" si="34"/>
        <v>637.66131098005576</v>
      </c>
      <c r="S85" s="53">
        <f t="shared" si="34"/>
        <v>248.5921425054791</v>
      </c>
      <c r="T85" s="53">
        <f t="shared" si="34"/>
        <v>175.80103653401224</v>
      </c>
      <c r="U85" s="53">
        <f t="shared" si="34"/>
        <v>0</v>
      </c>
      <c r="V85" s="53">
        <f t="shared" si="34"/>
        <v>0</v>
      </c>
      <c r="W85" s="53">
        <f t="shared" si="34"/>
        <v>0</v>
      </c>
      <c r="X85" s="53">
        <f t="shared" si="34"/>
        <v>0</v>
      </c>
      <c r="Y85" s="53">
        <f t="shared" ref="Y85:Z85" si="35">SUM(Y76:Y84)</f>
        <v>0</v>
      </c>
      <c r="Z85" s="53">
        <f t="shared" si="35"/>
        <v>0</v>
      </c>
      <c r="AA85" s="53">
        <f t="shared" si="34"/>
        <v>0</v>
      </c>
      <c r="AB85" s="53">
        <f t="shared" si="34"/>
        <v>0</v>
      </c>
    </row>
    <row r="86" spans="2:28" x14ac:dyDescent="0.35">
      <c r="B86" s="55" t="s">
        <v>135</v>
      </c>
      <c r="C86" s="53">
        <f>C57*Hoja1!C$23</f>
        <v>0</v>
      </c>
      <c r="D86" s="53">
        <f>D57*Hoja1!D$23</f>
        <v>0</v>
      </c>
      <c r="E86" s="53">
        <f>E57*Hoja1!E$23</f>
        <v>0</v>
      </c>
      <c r="F86" s="53">
        <f>F57*Hoja1!F$23</f>
        <v>0</v>
      </c>
      <c r="G86" s="53">
        <f>G57*Hoja1!G$23</f>
        <v>0</v>
      </c>
      <c r="H86" s="53">
        <f>H57*Hoja1!H$23</f>
        <v>0</v>
      </c>
      <c r="I86" s="53">
        <f>I57*Hoja1!I$23</f>
        <v>0</v>
      </c>
      <c r="J86" s="53">
        <f>J57*Hoja1!J$23</f>
        <v>0</v>
      </c>
      <c r="K86" s="53">
        <f>K57*Hoja1!L$23</f>
        <v>0</v>
      </c>
      <c r="L86" s="52"/>
      <c r="M86" s="53">
        <f>M57*Hoja1!L$23</f>
        <v>0</v>
      </c>
      <c r="N86" s="53">
        <f>N57*Hoja1!M$23</f>
        <v>530.14766888052054</v>
      </c>
      <c r="O86" s="53">
        <f>O57*Hoja1!N$23</f>
        <v>1346.2777479077968</v>
      </c>
      <c r="P86" s="53">
        <f>P57*Hoja1!O$23</f>
        <v>0</v>
      </c>
      <c r="Q86" s="53">
        <f>Q57*Hoja1!P$23</f>
        <v>3.435999602892359</v>
      </c>
      <c r="R86" s="53">
        <f>R57*Hoja1!Q$23</f>
        <v>1269.9001636548057</v>
      </c>
      <c r="S86" s="53">
        <f>S57*Hoja1!R$23</f>
        <v>0</v>
      </c>
      <c r="T86" s="53">
        <f>T57*Hoja1!S$23</f>
        <v>0</v>
      </c>
      <c r="U86" s="53">
        <f>U57*Hoja1!T$23</f>
        <v>0</v>
      </c>
      <c r="V86" s="53">
        <f>V57*Hoja1!U$23</f>
        <v>0</v>
      </c>
      <c r="W86" s="53">
        <f>W57*Hoja1!V$23</f>
        <v>0</v>
      </c>
      <c r="X86" s="53">
        <f>X57*Hoja1!W$23</f>
        <v>0</v>
      </c>
      <c r="Y86" s="53">
        <f>Y57*Hoja1!X$23</f>
        <v>0</v>
      </c>
      <c r="Z86" s="53">
        <f>Z57*Hoja1!Y$23</f>
        <v>0</v>
      </c>
      <c r="AA86" s="53">
        <f>AA57*Hoja1!Z23</f>
        <v>0</v>
      </c>
      <c r="AB86" s="53">
        <f>AB57*Hoja1!AA23</f>
        <v>0</v>
      </c>
    </row>
    <row r="87" spans="2:28" x14ac:dyDescent="0.35">
      <c r="B87" s="51" t="s">
        <v>132</v>
      </c>
      <c r="C87" s="52">
        <f>C58*Hoja1!C$23</f>
        <v>0</v>
      </c>
      <c r="D87" s="52">
        <f>D58*Hoja1!D$23</f>
        <v>0</v>
      </c>
      <c r="E87" s="52">
        <f>E58*Hoja1!E$23</f>
        <v>0</v>
      </c>
      <c r="F87" s="52">
        <f>F58*Hoja1!F$23</f>
        <v>0</v>
      </c>
      <c r="G87" s="52">
        <f>G58*Hoja1!G$23</f>
        <v>0</v>
      </c>
      <c r="H87" s="52">
        <f>H58*Hoja1!H$23</f>
        <v>0</v>
      </c>
      <c r="I87" s="52">
        <f>I58*Hoja1!I$23</f>
        <v>0</v>
      </c>
      <c r="J87" s="52">
        <f>J58*Hoja1!J$23</f>
        <v>0</v>
      </c>
      <c r="K87" s="52">
        <f>K58*Hoja1!L$23</f>
        <v>0</v>
      </c>
      <c r="L87" s="52"/>
      <c r="M87" s="52">
        <f>M58*Hoja1!L$23</f>
        <v>0</v>
      </c>
      <c r="N87" s="52">
        <f>N58*Hoja1!M$23</f>
        <v>530.14766888052054</v>
      </c>
      <c r="O87" s="52">
        <f>O58*Hoja1!N$23</f>
        <v>1344.5670333077969</v>
      </c>
      <c r="P87" s="52">
        <f>P58*Hoja1!O$23</f>
        <v>0</v>
      </c>
      <c r="Q87" s="52">
        <f>Q58*Hoja1!P$23</f>
        <v>0</v>
      </c>
      <c r="R87" s="52">
        <f>R58*Hoja1!Q$23</f>
        <v>1269.9001636548057</v>
      </c>
      <c r="S87" s="52">
        <f>S58*Hoja1!R$23</f>
        <v>0</v>
      </c>
      <c r="T87" s="52">
        <f>T58*Hoja1!S$23</f>
        <v>0</v>
      </c>
      <c r="U87" s="52">
        <f>U58*Hoja1!T$23</f>
        <v>0</v>
      </c>
      <c r="V87" s="52">
        <f>V58*Hoja1!U$23</f>
        <v>0</v>
      </c>
      <c r="W87" s="52">
        <f>W58*Hoja1!V$23</f>
        <v>0</v>
      </c>
      <c r="X87" s="52">
        <f>X58*Hoja1!W$23</f>
        <v>0</v>
      </c>
      <c r="Y87" s="52">
        <f>Y58*Hoja1!X$23</f>
        <v>0</v>
      </c>
      <c r="Z87" s="52">
        <f>Z58*Hoja1!Y$23</f>
        <v>0</v>
      </c>
      <c r="AA87" s="52"/>
      <c r="AB87" s="52"/>
    </row>
    <row r="88" spans="2:28" x14ac:dyDescent="0.35">
      <c r="B88" s="51" t="s">
        <v>133</v>
      </c>
      <c r="C88" s="52">
        <f>C59*Hoja1!C$23</f>
        <v>0</v>
      </c>
      <c r="D88" s="52">
        <f>D59*Hoja1!D$23</f>
        <v>0</v>
      </c>
      <c r="E88" s="52">
        <f>E59*Hoja1!E$23</f>
        <v>0</v>
      </c>
      <c r="F88" s="52">
        <f>F59*Hoja1!F$23</f>
        <v>0</v>
      </c>
      <c r="G88" s="52">
        <f>G59*Hoja1!G$23</f>
        <v>0</v>
      </c>
      <c r="H88" s="52">
        <f>H59*Hoja1!H$23</f>
        <v>0</v>
      </c>
      <c r="I88" s="52">
        <f>I59*Hoja1!I$23</f>
        <v>0</v>
      </c>
      <c r="J88" s="52">
        <f>J59*Hoja1!J$23</f>
        <v>0</v>
      </c>
      <c r="K88" s="52">
        <f>K59*Hoja1!L$23</f>
        <v>0</v>
      </c>
      <c r="L88" s="52"/>
      <c r="M88" s="52">
        <f>M59*Hoja1!L$23</f>
        <v>0</v>
      </c>
      <c r="N88" s="52">
        <f>N59*Hoja1!M$23</f>
        <v>0</v>
      </c>
      <c r="O88" s="52">
        <f>O59*Hoja1!N$23</f>
        <v>1.7107146</v>
      </c>
      <c r="P88" s="52">
        <f>P59*Hoja1!O$23</f>
        <v>0</v>
      </c>
      <c r="Q88" s="52">
        <f>Q59*Hoja1!P$23</f>
        <v>3.435999602892359</v>
      </c>
      <c r="R88" s="52">
        <f>R59*Hoja1!Q$23</f>
        <v>0</v>
      </c>
      <c r="S88" s="52">
        <f>S59*Hoja1!R$23</f>
        <v>0</v>
      </c>
      <c r="T88" s="52">
        <f>T59*Hoja1!S$23</f>
        <v>0</v>
      </c>
      <c r="U88" s="52">
        <f>U59*Hoja1!T$23</f>
        <v>0</v>
      </c>
      <c r="V88" s="52">
        <f>V59*Hoja1!U$23</f>
        <v>0</v>
      </c>
      <c r="W88" s="52">
        <f>W59*Hoja1!V$23</f>
        <v>0</v>
      </c>
      <c r="X88" s="52">
        <f>X59*Hoja1!W$23</f>
        <v>0</v>
      </c>
      <c r="Y88" s="52">
        <f>Y59*Hoja1!X$23</f>
        <v>0</v>
      </c>
      <c r="Z88" s="52">
        <f>Z59*Hoja1!Y$23</f>
        <v>0</v>
      </c>
      <c r="AA88" s="52"/>
      <c r="AB88" s="52"/>
    </row>
    <row r="89" spans="2:28" x14ac:dyDescent="0.35">
      <c r="B89" s="51" t="s">
        <v>134</v>
      </c>
      <c r="C89" s="52">
        <f>C60*Hoja1!C$23</f>
        <v>0</v>
      </c>
      <c r="D89" s="52">
        <f>D60*Hoja1!D$23</f>
        <v>0</v>
      </c>
      <c r="E89" s="52">
        <f>E60*Hoja1!E$23</f>
        <v>0</v>
      </c>
      <c r="F89" s="52">
        <f>F60*Hoja1!F$23</f>
        <v>0</v>
      </c>
      <c r="G89" s="52">
        <f>G60*Hoja1!G$23</f>
        <v>0</v>
      </c>
      <c r="H89" s="52">
        <f>H60*Hoja1!H$23</f>
        <v>0</v>
      </c>
      <c r="I89" s="52">
        <f>I60*Hoja1!I$23</f>
        <v>0</v>
      </c>
      <c r="J89" s="52">
        <f>J60*Hoja1!J$23</f>
        <v>0</v>
      </c>
      <c r="K89" s="52">
        <f>K60*Hoja1!L$23</f>
        <v>0</v>
      </c>
      <c r="L89" s="52"/>
      <c r="M89" s="52">
        <f>M60*Hoja1!L$23</f>
        <v>0</v>
      </c>
      <c r="N89" s="52">
        <f>N60*Hoja1!M$23</f>
        <v>0</v>
      </c>
      <c r="O89" s="52">
        <f>O60*Hoja1!N$23</f>
        <v>0</v>
      </c>
      <c r="P89" s="52">
        <f>P60*Hoja1!O$23</f>
        <v>0</v>
      </c>
      <c r="Q89" s="52">
        <f>Q60*Hoja1!P$23</f>
        <v>0</v>
      </c>
      <c r="R89" s="52">
        <f>R60*Hoja1!Q$23</f>
        <v>0</v>
      </c>
      <c r="S89" s="52">
        <f>S60*Hoja1!R$23</f>
        <v>0</v>
      </c>
      <c r="T89" s="52">
        <f>T60*Hoja1!S$23</f>
        <v>0</v>
      </c>
      <c r="U89" s="52">
        <f>U60*Hoja1!T$23</f>
        <v>0</v>
      </c>
      <c r="V89" s="52">
        <f>V60*Hoja1!U$23</f>
        <v>0</v>
      </c>
      <c r="W89" s="52">
        <f>W60*Hoja1!V$23</f>
        <v>0</v>
      </c>
      <c r="X89" s="52">
        <f>X60*Hoja1!W$23</f>
        <v>0</v>
      </c>
      <c r="Y89" s="52">
        <f>Y60*Hoja1!X$23</f>
        <v>0</v>
      </c>
      <c r="Z89" s="52">
        <f>Z60*Hoja1!Y$23</f>
        <v>0</v>
      </c>
      <c r="AA89" s="52"/>
      <c r="AB89" s="52"/>
    </row>
    <row r="90" spans="2:28" x14ac:dyDescent="0.35">
      <c r="B90" s="55" t="s">
        <v>139</v>
      </c>
      <c r="C90" s="53">
        <f>C61*Hoja1!C24</f>
        <v>0</v>
      </c>
      <c r="D90" s="53">
        <f>D61*Hoja1!D24</f>
        <v>0</v>
      </c>
      <c r="E90" s="53">
        <f>E61*Hoja1!E24</f>
        <v>0</v>
      </c>
      <c r="F90" s="53">
        <f>F61*Hoja1!F24</f>
        <v>0</v>
      </c>
      <c r="G90" s="53">
        <f>G61*Hoja1!G24</f>
        <v>0</v>
      </c>
      <c r="H90" s="53">
        <f>H61*Hoja1!H24</f>
        <v>0</v>
      </c>
      <c r="I90" s="53">
        <f>I61*Hoja1!I24</f>
        <v>0</v>
      </c>
      <c r="J90" s="53"/>
      <c r="K90" s="53">
        <f>K61*Hoja1!J24</f>
        <v>0</v>
      </c>
      <c r="L90" s="52"/>
      <c r="M90" s="53">
        <f>M61*Hoja1!L24</f>
        <v>914.62849695237173</v>
      </c>
      <c r="N90" s="53">
        <f>N61*Hoja1!M24</f>
        <v>0</v>
      </c>
      <c r="O90" s="53">
        <f>O61*Hoja1!N24</f>
        <v>0</v>
      </c>
      <c r="P90" s="53">
        <f>P61*Hoja1!O24</f>
        <v>0</v>
      </c>
      <c r="Q90" s="53">
        <f>Q61*Hoja1!P24</f>
        <v>0</v>
      </c>
      <c r="R90" s="53">
        <f>R61*Hoja1!Q24</f>
        <v>107.26559034142674</v>
      </c>
      <c r="S90" s="53">
        <f>S61*Hoja1!R24</f>
        <v>0</v>
      </c>
      <c r="T90" s="53">
        <f>T61*Hoja1!S24</f>
        <v>0</v>
      </c>
      <c r="U90" s="53">
        <f>U61*Hoja1!T24</f>
        <v>0</v>
      </c>
      <c r="V90" s="53">
        <f>V61*Hoja1!U24</f>
        <v>0</v>
      </c>
      <c r="W90" s="53">
        <f>W61*Hoja1!V24</f>
        <v>0</v>
      </c>
      <c r="X90" s="53">
        <f>X61*Hoja1!W24</f>
        <v>0</v>
      </c>
      <c r="Y90" s="53">
        <f>Y61*Hoja1!X24</f>
        <v>0</v>
      </c>
      <c r="Z90" s="53">
        <f>Z61*Hoja1!Y24</f>
        <v>0</v>
      </c>
      <c r="AA90" s="53">
        <f>AA61*Hoja1!Z24</f>
        <v>0</v>
      </c>
      <c r="AB90" s="53">
        <f>AB61*Hoja1!AA24</f>
        <v>0</v>
      </c>
    </row>
    <row r="91" spans="2:28" x14ac:dyDescent="0.35">
      <c r="B91" s="55" t="s">
        <v>140</v>
      </c>
      <c r="C91" s="53">
        <f>C62*Hoja1!C25</f>
        <v>0</v>
      </c>
      <c r="D91" s="53">
        <f>D62*Hoja1!D25</f>
        <v>0</v>
      </c>
      <c r="E91" s="53">
        <f>E62*Hoja1!E25</f>
        <v>0</v>
      </c>
      <c r="F91" s="53">
        <f>F62*Hoja1!F25</f>
        <v>0</v>
      </c>
      <c r="G91" s="53">
        <f>G62*Hoja1!G25</f>
        <v>0</v>
      </c>
      <c r="H91" s="53">
        <f>H62*Hoja1!H25</f>
        <v>0</v>
      </c>
      <c r="I91" s="53">
        <f>I62*Hoja1!I25</f>
        <v>0</v>
      </c>
      <c r="J91" s="53"/>
      <c r="K91" s="53">
        <f>K62*Hoja1!J25</f>
        <v>0</v>
      </c>
      <c r="L91" s="52"/>
      <c r="M91" s="53">
        <f>M62*Hoja1!L25</f>
        <v>0</v>
      </c>
      <c r="N91" s="53">
        <f>N62*Hoja1!M25</f>
        <v>68.527282594581195</v>
      </c>
      <c r="O91" s="53">
        <f>O62*Hoja1!N25</f>
        <v>27.866552359399613</v>
      </c>
      <c r="P91" s="53">
        <f>P62*Hoja1!O25</f>
        <v>0</v>
      </c>
      <c r="Q91" s="53">
        <f>Q62*Hoja1!P25</f>
        <v>0</v>
      </c>
      <c r="R91" s="53">
        <f>R62*Hoja1!Q25</f>
        <v>0</v>
      </c>
      <c r="S91" s="53">
        <f>S62*Hoja1!R25</f>
        <v>0</v>
      </c>
      <c r="T91" s="53">
        <f>T62*Hoja1!S25</f>
        <v>0</v>
      </c>
      <c r="U91" s="53">
        <f>U62*Hoja1!T25</f>
        <v>0</v>
      </c>
      <c r="V91" s="53">
        <f>V62*Hoja1!U25</f>
        <v>0</v>
      </c>
      <c r="W91" s="53">
        <f>W62*Hoja1!V25</f>
        <v>0</v>
      </c>
      <c r="X91" s="53">
        <f>X62*Hoja1!W25</f>
        <v>0</v>
      </c>
      <c r="Y91" s="53">
        <f>Y62*Hoja1!X25</f>
        <v>0</v>
      </c>
      <c r="Z91" s="53">
        <f>Z62*Hoja1!Y25</f>
        <v>0</v>
      </c>
      <c r="AA91" s="53">
        <f>AA62*Hoja1!Z25</f>
        <v>0</v>
      </c>
      <c r="AB91" s="53">
        <f>AB62*Hoja1!AA25</f>
        <v>0</v>
      </c>
    </row>
    <row r="92" spans="2:28" x14ac:dyDescent="0.35">
      <c r="B92" s="59" t="s">
        <v>75</v>
      </c>
      <c r="C92" s="60">
        <f>+IFERROR(C71+C75+C85+C86+C90+C91, " ")</f>
        <v>0</v>
      </c>
      <c r="D92" s="60">
        <f t="shared" ref="D92:AB92" si="36">+IFERROR(D71+D75+D85+D86+D90+D91, " ")</f>
        <v>0</v>
      </c>
      <c r="E92" s="60">
        <f t="shared" si="36"/>
        <v>0</v>
      </c>
      <c r="F92" s="60">
        <f t="shared" si="36"/>
        <v>0</v>
      </c>
      <c r="G92" s="60">
        <f t="shared" si="36"/>
        <v>134.87888268295472</v>
      </c>
      <c r="H92" s="60">
        <f t="shared" si="36"/>
        <v>1282.837072759633</v>
      </c>
      <c r="I92" s="60">
        <f t="shared" si="36"/>
        <v>14.193668413397678</v>
      </c>
      <c r="J92" s="60">
        <f t="shared" si="36"/>
        <v>0</v>
      </c>
      <c r="K92" s="60">
        <f t="shared" si="36"/>
        <v>11.0521132826211</v>
      </c>
      <c r="L92" s="52"/>
      <c r="M92" s="60">
        <f t="shared" si="36"/>
        <v>7228.3489753752183</v>
      </c>
      <c r="N92" s="60">
        <f t="shared" si="36"/>
        <v>2625.3776435473942</v>
      </c>
      <c r="O92" s="60">
        <f t="shared" si="36"/>
        <v>1375.4447528221622</v>
      </c>
      <c r="P92" s="60">
        <f t="shared" si="36"/>
        <v>1.111834042709126</v>
      </c>
      <c r="Q92" s="60">
        <f t="shared" si="36"/>
        <v>3.435999602892359</v>
      </c>
      <c r="R92" s="60">
        <f t="shared" si="36"/>
        <v>2153.5009117040436</v>
      </c>
      <c r="S92" s="60">
        <f t="shared" si="36"/>
        <v>248.5921425054791</v>
      </c>
      <c r="T92" s="60">
        <f t="shared" si="36"/>
        <v>175.80103653401224</v>
      </c>
      <c r="U92" s="60">
        <f t="shared" si="36"/>
        <v>16.511975147132254</v>
      </c>
      <c r="V92" s="60">
        <f t="shared" si="36"/>
        <v>0</v>
      </c>
      <c r="W92" s="60">
        <f t="shared" si="36"/>
        <v>0</v>
      </c>
      <c r="X92" s="60">
        <f t="shared" si="36"/>
        <v>0</v>
      </c>
      <c r="Y92" s="60">
        <f t="shared" ref="Y92:Z92" si="37">+IFERROR(Y71+Y75+Y85+Y86+Y90+Y91, " ")</f>
        <v>0</v>
      </c>
      <c r="Z92" s="60">
        <f t="shared" si="37"/>
        <v>0</v>
      </c>
      <c r="AA92" s="60">
        <f t="shared" si="36"/>
        <v>0</v>
      </c>
      <c r="AB92" s="60">
        <f t="shared" si="36"/>
        <v>0</v>
      </c>
    </row>
    <row r="93" spans="2:28" x14ac:dyDescent="0.35">
      <c r="B93" s="78" t="s">
        <v>76</v>
      </c>
      <c r="C93" s="53">
        <f>C64*Hoja1!C27</f>
        <v>0</v>
      </c>
      <c r="D93" s="60" t="str">
        <f t="shared" ref="D93" si="38">IFERROR(D92/D63, " ")</f>
        <v xml:space="preserve"> </v>
      </c>
      <c r="E93" s="60">
        <f t="shared" ref="E93" si="39">IFERROR(E92/E63, " ")</f>
        <v>0</v>
      </c>
      <c r="F93" s="60" t="str">
        <f t="shared" ref="F93" si="40">IFERROR(F92/F63, " ")</f>
        <v xml:space="preserve"> </v>
      </c>
      <c r="G93" s="60">
        <f t="shared" ref="G93" si="41">IFERROR(G92/G63, " ")</f>
        <v>0.11230361245359848</v>
      </c>
      <c r="H93" s="60">
        <f t="shared" ref="H93" si="42">IFERROR(H92/H63, " ")</f>
        <v>0.65</v>
      </c>
      <c r="I93" s="60">
        <f t="shared" ref="I93" si="43">IFERROR(I92/I63, " ")</f>
        <v>0.22673715830397875</v>
      </c>
      <c r="J93" s="60" t="str">
        <f t="shared" ref="J93" si="44">IFERROR(J92/J63, " ")</f>
        <v xml:space="preserve"> </v>
      </c>
      <c r="K93" s="60">
        <f t="shared" ref="K93" si="45">IFERROR(K92/K63, " ")</f>
        <v>0.25542754082852476</v>
      </c>
      <c r="L93" s="52"/>
      <c r="M93" s="60">
        <f t="shared" ref="M93" si="46">IFERROR(M92/M63, " ")</f>
        <v>0.65097289723697904</v>
      </c>
      <c r="N93" s="60">
        <f t="shared" ref="N93" si="47">IFERROR(N92/N63, " ")</f>
        <v>0.34939809500003949</v>
      </c>
      <c r="O93" s="60">
        <f t="shared" ref="O93" si="48">IFERROR(O92/O63, " ")</f>
        <v>0.17999934704915907</v>
      </c>
      <c r="P93" s="60">
        <f t="shared" ref="P93" si="49">IFERROR(P92/P63, " ")</f>
        <v>1.4014455684200681E-2</v>
      </c>
      <c r="Q93" s="60">
        <f t="shared" ref="Q93" si="50">IFERROR(Q92/Q63, " ")</f>
        <v>0.18</v>
      </c>
      <c r="R93" s="60">
        <f t="shared" ref="R93" si="51">IFERROR(R92/R63, " ")</f>
        <v>0.30667215951436227</v>
      </c>
      <c r="S93" s="60">
        <f t="shared" ref="S93" si="52">IFERROR(S92/S63, " ")</f>
        <v>0.63000000000000012</v>
      </c>
      <c r="T93" s="60">
        <f t="shared" ref="T93" si="53">IFERROR(T92/T63, " ")</f>
        <v>0.65</v>
      </c>
      <c r="U93" s="60">
        <f t="shared" ref="U93" si="54">IFERROR(U92/U63, " ")</f>
        <v>0.19747269957669439</v>
      </c>
      <c r="V93" s="60" t="str">
        <f t="shared" ref="V93" si="55">IFERROR(V92/V63, " ")</f>
        <v xml:space="preserve"> </v>
      </c>
      <c r="W93" s="60" t="str">
        <f t="shared" ref="W93" si="56">IFERROR(W92/W63, " ")</f>
        <v xml:space="preserve"> </v>
      </c>
      <c r="X93" s="60" t="str">
        <f t="shared" ref="X93" si="57">IFERROR(X92/X63, " ")</f>
        <v xml:space="preserve"> </v>
      </c>
      <c r="Y93" s="60" t="str">
        <f t="shared" ref="Y93:Z93" si="58">IFERROR(Y92/Y63, " ")</f>
        <v xml:space="preserve"> </v>
      </c>
      <c r="Z93" s="60" t="str">
        <f t="shared" si="58"/>
        <v xml:space="preserve"> </v>
      </c>
      <c r="AA93" s="60" t="str">
        <f t="shared" ref="AA93" si="59">IFERROR(AA92/AA63, " ")</f>
        <v xml:space="preserve"> </v>
      </c>
      <c r="AB93" s="60" t="str">
        <f t="shared" ref="AB93" si="60">IFERROR(AB92/AB63, " ")</f>
        <v xml:space="preserve"> </v>
      </c>
    </row>
    <row r="95" spans="2:28" ht="18" x14ac:dyDescent="0.35">
      <c r="B95" s="123" t="s">
        <v>143</v>
      </c>
    </row>
    <row r="96" spans="2:28" x14ac:dyDescent="0.35">
      <c r="B96" s="69" t="s">
        <v>130</v>
      </c>
    </row>
    <row r="100" spans="3:28" x14ac:dyDescent="0.35">
      <c r="C100" s="68">
        <f>+C32-C63</f>
        <v>0</v>
      </c>
      <c r="D100" s="68">
        <f t="shared" ref="D100:AB100" si="61">+D32-D63</f>
        <v>0</v>
      </c>
      <c r="E100" s="68">
        <f t="shared" si="61"/>
        <v>0</v>
      </c>
      <c r="F100" s="68">
        <f t="shared" si="61"/>
        <v>0</v>
      </c>
      <c r="G100" s="68">
        <f t="shared" si="61"/>
        <v>0</v>
      </c>
      <c r="H100" s="68">
        <f t="shared" si="61"/>
        <v>0</v>
      </c>
      <c r="I100" s="68">
        <f t="shared" si="61"/>
        <v>0</v>
      </c>
      <c r="J100" s="68">
        <f t="shared" si="61"/>
        <v>0</v>
      </c>
      <c r="K100" s="68">
        <f t="shared" si="61"/>
        <v>0</v>
      </c>
      <c r="L100" s="68">
        <f t="shared" si="61"/>
        <v>0</v>
      </c>
      <c r="M100" s="68">
        <f t="shared" si="61"/>
        <v>0</v>
      </c>
      <c r="N100" s="68">
        <f t="shared" si="61"/>
        <v>0</v>
      </c>
      <c r="O100" s="68">
        <f t="shared" si="61"/>
        <v>0</v>
      </c>
      <c r="P100" s="68">
        <f t="shared" si="61"/>
        <v>0</v>
      </c>
      <c r="Q100" s="68">
        <f t="shared" si="61"/>
        <v>0</v>
      </c>
      <c r="R100" s="68">
        <f t="shared" si="61"/>
        <v>0</v>
      </c>
      <c r="S100" s="68">
        <f t="shared" si="61"/>
        <v>0</v>
      </c>
      <c r="T100" s="68">
        <f t="shared" si="61"/>
        <v>0</v>
      </c>
      <c r="U100" s="68">
        <f t="shared" si="61"/>
        <v>0</v>
      </c>
      <c r="V100" s="68">
        <f t="shared" si="61"/>
        <v>0</v>
      </c>
      <c r="W100" s="68">
        <f t="shared" si="61"/>
        <v>0</v>
      </c>
      <c r="X100" s="68">
        <f t="shared" si="61"/>
        <v>0</v>
      </c>
      <c r="Y100" s="68"/>
      <c r="Z100" s="68"/>
      <c r="AA100" s="68">
        <f t="shared" si="61"/>
        <v>0</v>
      </c>
      <c r="AB100" s="68">
        <f t="shared" si="61"/>
        <v>0</v>
      </c>
    </row>
  </sheetData>
  <mergeCells count="6">
    <mergeCell ref="C1:L1"/>
    <mergeCell ref="M1:AA1"/>
    <mergeCell ref="D37:L37"/>
    <mergeCell ref="M37:AA37"/>
    <mergeCell ref="D66:L66"/>
    <mergeCell ref="M66:AA66"/>
  </mergeCells>
  <printOptions horizontalCentered="1" verticalCentered="1"/>
  <pageMargins left="0.39370078740157483" right="0.39370078740157483" top="0.74803149606299213" bottom="0.74803149606299213" header="0.31496062992125984" footer="0.31496062992125984"/>
  <pageSetup paperSize="9" scale="32" orientation="landscape" horizontalDpi="200" verticalDpi="200" r:id="rId1"/>
  <ignoredErrors>
    <ignoredError sqref="C17:F21 M17:X17 M42 G17:I17 G7:I10 K7:K10 K17:K26 C23 D22:F22 M25:X25 M22:R22 T22:X22 K13:K14 N16 C25:F25 C24:D24 F24 N23 P23:Q23 M13 N14:Q14 D13:I13 G14:I14 E23:F23 G19:I26 H18:I18 G30:I34 H28:H29 G16 I16 G27 I27 K29:K34 N24:X24 M46:X46 P43:T43 O44:Q44 O45:X45 M56:X56 O47:Q47 P48:Q48 O49:Q50 O51:R51 O52:Q52 P53:Q54 O55:Q55 N61:Q61 T13:U13 O42:X42 M62 P62:X62 P16:Q16 T14:X14 T16:X16 T23:U23 S44:X44 U53:X53 S54:X54 T55:X55 S61:X61 T47:X52 M19:X21 M18:T18 V18:X18 V43:X43 W13:X13 W23:X23 C16:E16"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H100"/>
  <sheetViews>
    <sheetView showZeros="0" zoomScale="90" zoomScaleNormal="90" workbookViewId="0">
      <pane xSplit="2" ySplit="2" topLeftCell="C3" activePane="bottomRight" state="frozen"/>
      <selection activeCell="AJ35" sqref="AJ35"/>
      <selection pane="topRight" activeCell="AJ35" sqref="AJ35"/>
      <selection pane="bottomLeft" activeCell="AJ35" sqref="AJ35"/>
      <selection pane="bottomRight" activeCell="AJ35" sqref="AJ35"/>
    </sheetView>
  </sheetViews>
  <sheetFormatPr baseColWidth="10" defaultColWidth="11.42578125" defaultRowHeight="15" x14ac:dyDescent="0.35"/>
  <cols>
    <col min="1" max="1" width="2.140625" style="1" customWidth="1"/>
    <col min="2" max="2" width="22.7109375" style="1" customWidth="1"/>
    <col min="3" max="3" width="9.7109375" style="1" customWidth="1"/>
    <col min="4" max="4" width="9.42578125" style="1" customWidth="1"/>
    <col min="5" max="6" width="9.140625" style="1" customWidth="1"/>
    <col min="7" max="7" width="9.5703125" style="1" customWidth="1"/>
    <col min="8" max="8" width="8.5703125" style="1" customWidth="1"/>
    <col min="9" max="9" width="9.140625" style="1" customWidth="1"/>
    <col min="10" max="10" width="9.28515625" style="1" customWidth="1"/>
    <col min="11" max="11" width="10.7109375" style="1" customWidth="1"/>
    <col min="12" max="12" width="11.42578125" style="1" customWidth="1"/>
    <col min="13" max="13" width="10.5703125" style="1" customWidth="1"/>
    <col min="14" max="14" width="9.85546875" style="1" customWidth="1"/>
    <col min="15" max="15" width="12" style="1" customWidth="1"/>
    <col min="16" max="16" width="9.85546875" style="1" customWidth="1"/>
    <col min="17" max="17" width="9.42578125" style="1" customWidth="1"/>
    <col min="18" max="19" width="10.140625" style="1" customWidth="1"/>
    <col min="20" max="20" width="8.7109375" style="1" customWidth="1"/>
    <col min="21" max="21" width="10" style="1" customWidth="1"/>
    <col min="22" max="22" width="9" style="1" customWidth="1"/>
    <col min="23" max="23" width="10.5703125" style="1" customWidth="1"/>
    <col min="24" max="26" width="12.140625" style="1" customWidth="1"/>
    <col min="27" max="27" width="11" style="1" customWidth="1"/>
    <col min="28" max="28" width="9.7109375" style="1" customWidth="1"/>
    <col min="29" max="29" width="7.7109375" style="1" customWidth="1"/>
    <col min="30" max="16384" width="11.42578125" style="1"/>
  </cols>
  <sheetData>
    <row r="1" spans="2:34" x14ac:dyDescent="0.35">
      <c r="C1" s="149" t="s">
        <v>0</v>
      </c>
      <c r="D1" s="150"/>
      <c r="E1" s="150"/>
      <c r="F1" s="150"/>
      <c r="G1" s="150"/>
      <c r="H1" s="150"/>
      <c r="I1" s="150"/>
      <c r="J1" s="150"/>
      <c r="K1" s="150"/>
      <c r="L1" s="151"/>
      <c r="M1" s="149" t="s">
        <v>1</v>
      </c>
      <c r="N1" s="150"/>
      <c r="O1" s="150"/>
      <c r="P1" s="150"/>
      <c r="Q1" s="150"/>
      <c r="R1" s="150"/>
      <c r="S1" s="150"/>
      <c r="T1" s="150"/>
      <c r="U1" s="150"/>
      <c r="V1" s="150"/>
      <c r="W1" s="150"/>
      <c r="X1" s="150"/>
      <c r="Y1" s="150"/>
      <c r="Z1" s="150"/>
      <c r="AA1" s="151"/>
    </row>
    <row r="2" spans="2:34" ht="45.75" customHeight="1" x14ac:dyDescent="0.35">
      <c r="B2" s="2" t="s">
        <v>119</v>
      </c>
      <c r="C2" s="3" t="s">
        <v>83</v>
      </c>
      <c r="D2" s="3" t="s">
        <v>84</v>
      </c>
      <c r="E2" s="3" t="s">
        <v>85</v>
      </c>
      <c r="F2" s="3" t="s">
        <v>86</v>
      </c>
      <c r="G2" s="3" t="s">
        <v>87</v>
      </c>
      <c r="H2" s="113" t="s">
        <v>124</v>
      </c>
      <c r="I2" s="3" t="s">
        <v>89</v>
      </c>
      <c r="J2" s="3" t="s">
        <v>90</v>
      </c>
      <c r="K2" s="3" t="s">
        <v>125</v>
      </c>
      <c r="L2" s="3" t="s">
        <v>10</v>
      </c>
      <c r="M2" s="3" t="s">
        <v>92</v>
      </c>
      <c r="N2" s="3" t="s">
        <v>93</v>
      </c>
      <c r="O2" s="3" t="s">
        <v>94</v>
      </c>
      <c r="P2" s="3" t="s">
        <v>95</v>
      </c>
      <c r="Q2" s="3" t="s">
        <v>96</v>
      </c>
      <c r="R2" s="3" t="s">
        <v>97</v>
      </c>
      <c r="S2" s="3" t="s">
        <v>98</v>
      </c>
      <c r="T2" s="3" t="s">
        <v>99</v>
      </c>
      <c r="U2" s="3" t="s">
        <v>100</v>
      </c>
      <c r="V2" s="3" t="s">
        <v>101</v>
      </c>
      <c r="W2" s="3" t="s">
        <v>126</v>
      </c>
      <c r="X2" s="113" t="s">
        <v>127</v>
      </c>
      <c r="Y2" s="113" t="s">
        <v>128</v>
      </c>
      <c r="Z2" s="113" t="s">
        <v>129</v>
      </c>
      <c r="AA2" s="3" t="s">
        <v>22</v>
      </c>
      <c r="AB2" s="3" t="s">
        <v>23</v>
      </c>
      <c r="AD2" s="19"/>
    </row>
    <row r="3" spans="2:34" hidden="1" x14ac:dyDescent="0.35">
      <c r="B3" s="4"/>
      <c r="C3" s="5" t="s">
        <v>24</v>
      </c>
      <c r="D3" s="5" t="s">
        <v>25</v>
      </c>
      <c r="E3" s="5" t="s">
        <v>26</v>
      </c>
      <c r="F3" s="5" t="s">
        <v>27</v>
      </c>
      <c r="G3" s="5" t="s">
        <v>26</v>
      </c>
      <c r="H3" s="5" t="s">
        <v>26</v>
      </c>
      <c r="I3" s="5" t="s">
        <v>27</v>
      </c>
      <c r="J3" s="5" t="s">
        <v>27</v>
      </c>
      <c r="K3" s="5" t="s">
        <v>26</v>
      </c>
      <c r="L3" s="4"/>
      <c r="M3" s="5" t="s">
        <v>27</v>
      </c>
      <c r="N3" s="5" t="s">
        <v>24</v>
      </c>
      <c r="O3" s="5" t="s">
        <v>24</v>
      </c>
      <c r="P3" s="5" t="s">
        <v>24</v>
      </c>
      <c r="Q3" s="5" t="s">
        <v>24</v>
      </c>
      <c r="R3" s="5" t="s">
        <v>24</v>
      </c>
      <c r="S3" s="5" t="s">
        <v>24</v>
      </c>
      <c r="T3" s="5" t="s">
        <v>26</v>
      </c>
      <c r="U3" s="5" t="s">
        <v>26</v>
      </c>
      <c r="V3" s="5" t="s">
        <v>28</v>
      </c>
      <c r="W3" s="5" t="s">
        <v>24</v>
      </c>
      <c r="X3" s="5" t="s">
        <v>24</v>
      </c>
      <c r="Y3" s="5"/>
      <c r="Z3" s="5"/>
      <c r="AA3" s="4"/>
      <c r="AB3" s="4"/>
    </row>
    <row r="4" spans="2:34" s="12" customFormat="1" hidden="1" x14ac:dyDescent="0.35">
      <c r="B4" s="6" t="s">
        <v>29</v>
      </c>
      <c r="C4" s="7">
        <v>7.1948773150458374</v>
      </c>
      <c r="D4" s="7">
        <v>1.2048408151726546</v>
      </c>
      <c r="E4" s="7">
        <v>1.4285829437369013</v>
      </c>
      <c r="F4" s="7">
        <v>11.629353395161814</v>
      </c>
      <c r="G4" s="7">
        <v>2.7778280621747231</v>
      </c>
      <c r="H4" s="7">
        <v>7.2055094621049687</v>
      </c>
      <c r="I4" s="9">
        <v>11.629533262194677</v>
      </c>
      <c r="J4" s="9">
        <v>11.629533262194677</v>
      </c>
      <c r="K4" s="7">
        <v>7.2055163336125405</v>
      </c>
      <c r="L4" s="8"/>
      <c r="M4" s="9">
        <v>11.629533262194677</v>
      </c>
      <c r="N4" s="9">
        <v>10.753851420746319</v>
      </c>
      <c r="O4" s="9">
        <v>8.0654264876862918</v>
      </c>
      <c r="P4" s="9">
        <v>7.5190456431535262</v>
      </c>
      <c r="Q4" s="9">
        <v>7.5190456431535262</v>
      </c>
      <c r="R4" s="9">
        <v>7.1949347853615295</v>
      </c>
      <c r="S4" s="9">
        <v>6.9929791324213628</v>
      </c>
      <c r="T4" s="9">
        <v>1.47057186586893</v>
      </c>
      <c r="U4" s="9">
        <v>1.4491330687278046</v>
      </c>
      <c r="V4" s="7">
        <v>7.2055094621049687</v>
      </c>
      <c r="W4" s="7">
        <v>7.2055094621049687</v>
      </c>
      <c r="X4" s="7">
        <v>7.2055094621049687</v>
      </c>
      <c r="Y4" s="7">
        <v>7.2055094621049687</v>
      </c>
      <c r="Z4" s="7">
        <v>7.2055094621049687</v>
      </c>
      <c r="AA4" s="10"/>
      <c r="AB4" s="11"/>
    </row>
    <row r="5" spans="2:34" s="12" customFormat="1" hidden="1" x14ac:dyDescent="0.35">
      <c r="B5" s="6"/>
      <c r="C5" s="7"/>
      <c r="D5" s="7"/>
      <c r="E5" s="7"/>
      <c r="F5" s="7"/>
      <c r="G5" s="7"/>
      <c r="H5" s="7"/>
      <c r="I5" s="7"/>
      <c r="J5" s="7"/>
      <c r="K5" s="7"/>
      <c r="L5" s="8"/>
      <c r="M5" s="9"/>
      <c r="N5" s="9"/>
      <c r="O5" s="9"/>
      <c r="P5" s="9"/>
      <c r="Q5" s="9"/>
      <c r="R5" s="9"/>
      <c r="S5" s="9"/>
      <c r="T5" s="9"/>
      <c r="U5" s="9"/>
      <c r="V5" s="7"/>
      <c r="W5" s="7"/>
      <c r="X5" s="7"/>
      <c r="Y5" s="7"/>
      <c r="Z5" s="7"/>
      <c r="AA5" s="10"/>
      <c r="AB5" s="11"/>
    </row>
    <row r="6" spans="2:34" s="19" customFormat="1" ht="17.100000000000001" customHeight="1" x14ac:dyDescent="0.25">
      <c r="B6" s="13" t="s">
        <v>30</v>
      </c>
      <c r="C6" s="14"/>
      <c r="D6" s="14"/>
      <c r="E6" s="14"/>
      <c r="F6" s="14">
        <v>2205.4941359710197</v>
      </c>
      <c r="G6" s="14">
        <v>1528.7618198033099</v>
      </c>
      <c r="H6" s="14">
        <v>2021.4563638012414</v>
      </c>
      <c r="I6" s="14">
        <v>65.328708596657123</v>
      </c>
      <c r="J6" s="14"/>
      <c r="K6" s="14">
        <v>65.981859019745741</v>
      </c>
      <c r="L6" s="15"/>
      <c r="M6" s="14">
        <f>SUMIF(M13:M21,"&gt;0")</f>
        <v>14053.153046042897</v>
      </c>
      <c r="N6" s="14">
        <f>SUMIF(N13:N21,"&gt;0")</f>
        <v>381.92219259185629</v>
      </c>
      <c r="O6" s="14">
        <f t="shared" ref="O6:X6" si="0">SUMIF(O13:O21,"&gt;0")</f>
        <v>3729.1258117539887</v>
      </c>
      <c r="P6" s="14">
        <f t="shared" si="0"/>
        <v>82.689946647187256</v>
      </c>
      <c r="Q6" s="14">
        <f t="shared" si="0"/>
        <v>1984.5587195324936</v>
      </c>
      <c r="R6" s="14">
        <f t="shared" si="0"/>
        <v>3361.8038635120015</v>
      </c>
      <c r="S6" s="14">
        <f t="shared" si="0"/>
        <v>5161.4292271670529</v>
      </c>
      <c r="T6" s="14">
        <f t="shared" si="0"/>
        <v>0</v>
      </c>
      <c r="U6" s="14">
        <f t="shared" si="0"/>
        <v>86.946221112396898</v>
      </c>
      <c r="V6" s="14">
        <f t="shared" si="0"/>
        <v>115.12622784227482</v>
      </c>
      <c r="W6" s="14">
        <f t="shared" si="0"/>
        <v>0</v>
      </c>
      <c r="X6" s="14">
        <f t="shared" si="0"/>
        <v>0</v>
      </c>
      <c r="Y6" s="14"/>
      <c r="Z6" s="14"/>
      <c r="AA6" s="16"/>
      <c r="AB6" s="16"/>
      <c r="AC6" s="17"/>
      <c r="AD6" s="18"/>
    </row>
    <row r="7" spans="2:34" s="19" customFormat="1" ht="17.100000000000001" customHeight="1" x14ac:dyDescent="0.25">
      <c r="B7" s="20" t="s">
        <v>31</v>
      </c>
      <c r="C7" s="21">
        <v>15394.425009999997</v>
      </c>
      <c r="D7" s="21">
        <v>323.72542958370252</v>
      </c>
      <c r="E7" s="21">
        <v>896.88727000000085</v>
      </c>
      <c r="F7" s="21"/>
      <c r="G7" s="21"/>
      <c r="H7" s="21"/>
      <c r="I7" s="21"/>
      <c r="J7" s="21"/>
      <c r="K7" s="21"/>
      <c r="L7" s="22"/>
      <c r="M7" s="21"/>
      <c r="N7" s="21">
        <v>7968.3997900000131</v>
      </c>
      <c r="O7" s="21">
        <v>4629.3277800000014</v>
      </c>
      <c r="P7" s="21"/>
      <c r="Q7" s="21">
        <v>1266.7147299999995</v>
      </c>
      <c r="R7" s="21">
        <v>7866.536009999998</v>
      </c>
      <c r="S7" s="21">
        <v>5522.2311100000015</v>
      </c>
      <c r="T7" s="21">
        <v>462.41719572676004</v>
      </c>
      <c r="U7" s="21"/>
      <c r="V7" s="21"/>
      <c r="W7" s="21">
        <v>0</v>
      </c>
      <c r="X7" s="21">
        <v>217.09665000000001</v>
      </c>
      <c r="Y7" s="21">
        <v>221.53418999999997</v>
      </c>
      <c r="Z7" s="21">
        <v>238.38686999999996</v>
      </c>
      <c r="AA7" s="23"/>
      <c r="AB7" s="23"/>
      <c r="AC7" s="17"/>
    </row>
    <row r="8" spans="2:34" s="19" customFormat="1" ht="17.100000000000001" customHeight="1" x14ac:dyDescent="0.25">
      <c r="B8" s="13" t="s">
        <v>32</v>
      </c>
      <c r="C8" s="14"/>
      <c r="D8" s="14"/>
      <c r="E8" s="14"/>
      <c r="F8" s="14"/>
      <c r="G8" s="14"/>
      <c r="H8" s="14"/>
      <c r="I8" s="14"/>
      <c r="J8" s="14"/>
      <c r="K8" s="14"/>
      <c r="L8" s="15"/>
      <c r="M8" s="14"/>
      <c r="N8" s="14"/>
      <c r="O8" s="14"/>
      <c r="P8" s="14"/>
      <c r="Q8" s="14"/>
      <c r="R8" s="14"/>
      <c r="S8" s="14"/>
      <c r="T8" s="14"/>
      <c r="U8" s="14"/>
      <c r="V8" s="14"/>
      <c r="W8" s="14"/>
      <c r="X8" s="14"/>
      <c r="Y8" s="14"/>
      <c r="Z8" s="14"/>
      <c r="AA8" s="16"/>
      <c r="AB8" s="16"/>
      <c r="AE8" s="73"/>
      <c r="AF8" s="73"/>
      <c r="AG8" s="73"/>
      <c r="AH8" s="73"/>
    </row>
    <row r="9" spans="2:34" s="19" customFormat="1" ht="17.100000000000001" customHeight="1" x14ac:dyDescent="0.25">
      <c r="B9" s="20" t="s">
        <v>33</v>
      </c>
      <c r="C9" s="21">
        <v>-275.12270999999987</v>
      </c>
      <c r="D9" s="21">
        <v>36.837204644397112</v>
      </c>
      <c r="E9" s="21">
        <v>59.070542525999798</v>
      </c>
      <c r="F9" s="21"/>
      <c r="G9" s="21"/>
      <c r="H9" s="21"/>
      <c r="I9" s="21"/>
      <c r="J9" s="21"/>
      <c r="K9" s="21"/>
      <c r="L9" s="22"/>
      <c r="M9" s="21"/>
      <c r="N9" s="21">
        <v>-0.77800000000000147</v>
      </c>
      <c r="O9" s="21">
        <v>-44.638290000000012</v>
      </c>
      <c r="P9" s="21">
        <v>0.33832000000000001</v>
      </c>
      <c r="Q9" s="21">
        <v>8.11967999999999</v>
      </c>
      <c r="R9" s="21">
        <v>-7.4069999999999991</v>
      </c>
      <c r="S9" s="21">
        <v>-76.055000000000035</v>
      </c>
      <c r="T9" s="21"/>
      <c r="U9" s="21"/>
      <c r="V9" s="21"/>
      <c r="W9" s="21"/>
      <c r="X9" s="21"/>
      <c r="Y9" s="21"/>
      <c r="Z9" s="21"/>
      <c r="AA9" s="23"/>
      <c r="AB9" s="23"/>
      <c r="AC9" s="17"/>
      <c r="AE9" s="73"/>
      <c r="AF9" s="73"/>
      <c r="AG9" s="73"/>
      <c r="AH9" s="73"/>
    </row>
    <row r="10" spans="2:34" s="19" customFormat="1" ht="17.100000000000001" customHeight="1" x14ac:dyDescent="0.25">
      <c r="B10" s="13" t="s">
        <v>34</v>
      </c>
      <c r="C10" s="14"/>
      <c r="D10" s="14"/>
      <c r="E10" s="14"/>
      <c r="F10" s="14"/>
      <c r="G10" s="14"/>
      <c r="H10" s="14"/>
      <c r="I10" s="14"/>
      <c r="J10" s="14"/>
      <c r="K10" s="14"/>
      <c r="L10" s="15"/>
      <c r="M10" s="14"/>
      <c r="N10" s="14"/>
      <c r="O10" s="14"/>
      <c r="P10" s="14"/>
      <c r="Q10" s="14"/>
      <c r="R10" s="14"/>
      <c r="S10" s="14"/>
      <c r="T10" s="14"/>
      <c r="U10" s="14"/>
      <c r="V10" s="14"/>
      <c r="W10" s="14"/>
      <c r="X10" s="14"/>
      <c r="Y10" s="14"/>
      <c r="Z10" s="14"/>
      <c r="AA10" s="16"/>
      <c r="AB10" s="16"/>
      <c r="AE10" s="73"/>
      <c r="AF10" s="73"/>
      <c r="AG10" s="73"/>
      <c r="AH10" s="73"/>
    </row>
    <row r="11" spans="2:34" s="19" customFormat="1" ht="17.100000000000001" customHeight="1" x14ac:dyDescent="0.25">
      <c r="B11" s="20" t="s">
        <v>78</v>
      </c>
      <c r="C11" s="21"/>
      <c r="D11" s="21"/>
      <c r="E11" s="21"/>
      <c r="F11" s="21"/>
      <c r="G11" s="21"/>
      <c r="H11" s="21"/>
      <c r="I11" s="21"/>
      <c r="J11" s="21"/>
      <c r="K11" s="21"/>
      <c r="L11" s="21"/>
      <c r="M11" s="21"/>
      <c r="N11" s="21"/>
      <c r="O11" s="21"/>
      <c r="P11" s="21"/>
      <c r="Q11" s="21">
        <v>3224.3163095238097</v>
      </c>
      <c r="R11" s="21"/>
      <c r="S11" s="21"/>
      <c r="T11" s="21"/>
      <c r="U11" s="21"/>
      <c r="V11" s="21"/>
      <c r="W11" s="21"/>
      <c r="X11" s="21"/>
      <c r="Y11" s="21"/>
      <c r="Z11" s="21"/>
      <c r="AA11" s="23"/>
      <c r="AB11" s="23"/>
      <c r="AE11" s="84"/>
      <c r="AF11" s="84"/>
      <c r="AG11" s="84"/>
      <c r="AH11" s="84"/>
    </row>
    <row r="12" spans="2:34" s="19" customFormat="1" ht="17.100000000000001" customHeight="1" thickBot="1" x14ac:dyDescent="0.3">
      <c r="B12" s="24" t="s">
        <v>35</v>
      </c>
      <c r="C12" s="25">
        <f>C6+C7-C8+C9-C10-C11</f>
        <v>15119.302299999998</v>
      </c>
      <c r="D12" s="25">
        <f t="shared" ref="D12:K12" si="1">D6+D7-D8+D9-D10-D11</f>
        <v>360.56263422809963</v>
      </c>
      <c r="E12" s="25">
        <f t="shared" si="1"/>
        <v>955.95781252600068</v>
      </c>
      <c r="F12" s="25">
        <f t="shared" si="1"/>
        <v>2205.4941359710197</v>
      </c>
      <c r="G12" s="25">
        <f t="shared" si="1"/>
        <v>1528.7618198033099</v>
      </c>
      <c r="H12" s="25">
        <f t="shared" si="1"/>
        <v>2021.4563638012414</v>
      </c>
      <c r="I12" s="25">
        <f t="shared" si="1"/>
        <v>65.328708596657123</v>
      </c>
      <c r="J12" s="25">
        <f t="shared" si="1"/>
        <v>0</v>
      </c>
      <c r="K12" s="25">
        <f t="shared" si="1"/>
        <v>65.981859019745741</v>
      </c>
      <c r="L12" s="26"/>
      <c r="M12" s="25">
        <f>M6+M7-M8+M9-M10-M11</f>
        <v>14053.153046042897</v>
      </c>
      <c r="N12" s="25">
        <f t="shared" ref="N12:Z12" si="2">N6+N7-N8+N9-N10-N11</f>
        <v>8349.5439825918693</v>
      </c>
      <c r="O12" s="25">
        <f t="shared" si="2"/>
        <v>8313.8153017539898</v>
      </c>
      <c r="P12" s="25">
        <f t="shared" si="2"/>
        <v>83.028266647187252</v>
      </c>
      <c r="Q12" s="25">
        <f t="shared" si="2"/>
        <v>35.076820008683171</v>
      </c>
      <c r="R12" s="25">
        <f t="shared" si="2"/>
        <v>11220.932873512</v>
      </c>
      <c r="S12" s="25">
        <f t="shared" si="2"/>
        <v>10607.605337167053</v>
      </c>
      <c r="T12" s="25">
        <f t="shared" si="2"/>
        <v>462.41719572676004</v>
      </c>
      <c r="U12" s="25">
        <f t="shared" si="2"/>
        <v>86.946221112396898</v>
      </c>
      <c r="V12" s="25">
        <f t="shared" si="2"/>
        <v>115.12622784227482</v>
      </c>
      <c r="W12" s="25">
        <f t="shared" si="2"/>
        <v>0</v>
      </c>
      <c r="X12" s="25">
        <f t="shared" si="2"/>
        <v>217.09665000000001</v>
      </c>
      <c r="Y12" s="25">
        <f t="shared" si="2"/>
        <v>221.53418999999997</v>
      </c>
      <c r="Z12" s="25">
        <f t="shared" si="2"/>
        <v>238.38686999999996</v>
      </c>
      <c r="AA12" s="27"/>
      <c r="AB12" s="27"/>
      <c r="AC12" s="17"/>
      <c r="AE12" s="73"/>
      <c r="AF12" s="73"/>
      <c r="AG12" s="73"/>
      <c r="AH12" s="73"/>
    </row>
    <row r="13" spans="2:34" s="19" customFormat="1" ht="17.100000000000001" customHeight="1" x14ac:dyDescent="0.25">
      <c r="B13" s="28" t="s">
        <v>36</v>
      </c>
      <c r="C13" s="29">
        <v>-15321.230199999998</v>
      </c>
      <c r="D13" s="29"/>
      <c r="E13" s="29"/>
      <c r="F13" s="29"/>
      <c r="G13" s="29"/>
      <c r="H13" s="29"/>
      <c r="I13" s="29"/>
      <c r="J13" s="29"/>
      <c r="K13" s="29"/>
      <c r="L13" s="30"/>
      <c r="M13" s="29"/>
      <c r="N13" s="29">
        <v>381.92219259185629</v>
      </c>
      <c r="O13" s="29">
        <v>3729.1258117539887</v>
      </c>
      <c r="P13" s="29">
        <v>82.689946647187256</v>
      </c>
      <c r="Q13" s="29">
        <v>1984.5587195324936</v>
      </c>
      <c r="R13" s="29">
        <v>3361.8038635120015</v>
      </c>
      <c r="S13" s="29">
        <v>5161.4292271670529</v>
      </c>
      <c r="T13" s="29"/>
      <c r="U13" s="29"/>
      <c r="V13" s="29">
        <v>115.12622784227482</v>
      </c>
      <c r="W13" s="29"/>
      <c r="X13" s="29"/>
      <c r="Y13" s="29"/>
      <c r="Z13" s="29"/>
      <c r="AA13" s="31"/>
      <c r="AB13" s="31"/>
      <c r="AE13" s="73"/>
      <c r="AF13" s="73"/>
      <c r="AG13" s="73"/>
      <c r="AH13" s="73"/>
    </row>
    <row r="14" spans="2:34" s="19" customFormat="1" ht="17.100000000000001" customHeight="1" x14ac:dyDescent="0.25">
      <c r="B14" s="20" t="s">
        <v>79</v>
      </c>
      <c r="C14" s="21">
        <v>0</v>
      </c>
      <c r="D14" s="21">
        <v>-360.56263422809968</v>
      </c>
      <c r="E14" s="21">
        <v>-663.43900000000065</v>
      </c>
      <c r="F14" s="21">
        <v>-2205.309631324687</v>
      </c>
      <c r="G14" s="21"/>
      <c r="H14" s="21"/>
      <c r="I14" s="21"/>
      <c r="J14" s="21"/>
      <c r="K14" s="21"/>
      <c r="L14" s="22"/>
      <c r="M14" s="21">
        <v>11082.721003406416</v>
      </c>
      <c r="N14" s="21"/>
      <c r="O14" s="21"/>
      <c r="P14" s="21"/>
      <c r="Q14" s="21"/>
      <c r="R14" s="21">
        <v>-1586.2905097350545</v>
      </c>
      <c r="S14" s="21">
        <v>-7052.6637350080227</v>
      </c>
      <c r="T14" s="21"/>
      <c r="U14" s="21"/>
      <c r="V14" s="21"/>
      <c r="W14" s="21"/>
      <c r="X14" s="21"/>
      <c r="Y14" s="21"/>
      <c r="Z14" s="21"/>
      <c r="AA14" s="23"/>
      <c r="AB14" s="23"/>
      <c r="AE14" s="73"/>
      <c r="AF14" s="73"/>
      <c r="AG14" s="73"/>
      <c r="AH14" s="73"/>
    </row>
    <row r="15" spans="2:34" s="19" customFormat="1" ht="17.100000000000001" customHeight="1" x14ac:dyDescent="0.25">
      <c r="B15" s="13" t="s">
        <v>80</v>
      </c>
      <c r="C15" s="14"/>
      <c r="D15" s="14">
        <v>0</v>
      </c>
      <c r="E15" s="14"/>
      <c r="F15" s="14"/>
      <c r="G15" s="14"/>
      <c r="H15" s="14"/>
      <c r="I15" s="14"/>
      <c r="J15" s="14"/>
      <c r="K15" s="14"/>
      <c r="L15" s="15"/>
      <c r="M15" s="14">
        <v>595.28715016206866</v>
      </c>
      <c r="N15" s="14"/>
      <c r="O15" s="14"/>
      <c r="P15" s="14"/>
      <c r="Q15" s="14"/>
      <c r="R15" s="14">
        <v>-121.69212857142855</v>
      </c>
      <c r="S15" s="14">
        <v>-1109.1190986907495</v>
      </c>
      <c r="T15" s="14"/>
      <c r="U15" s="14"/>
      <c r="V15" s="14"/>
      <c r="W15" s="14"/>
      <c r="X15" s="14"/>
      <c r="Y15" s="14"/>
      <c r="Z15" s="14"/>
      <c r="AA15" s="16"/>
      <c r="AB15" s="16"/>
      <c r="AE15" s="73"/>
      <c r="AF15" s="73"/>
      <c r="AG15" s="73"/>
      <c r="AH15" s="73"/>
    </row>
    <row r="16" spans="2:34" s="19" customFormat="1" ht="17.100000000000001" customHeight="1" x14ac:dyDescent="0.25">
      <c r="B16" s="20" t="s">
        <v>37</v>
      </c>
      <c r="C16" s="21"/>
      <c r="D16" s="21"/>
      <c r="E16" s="21"/>
      <c r="F16" s="21">
        <v>-0.18450464633289076</v>
      </c>
      <c r="G16" s="21"/>
      <c r="H16" s="21">
        <v>-145.66087982083627</v>
      </c>
      <c r="I16" s="21"/>
      <c r="J16" s="21"/>
      <c r="K16" s="21">
        <v>-19.532937361545532</v>
      </c>
      <c r="L16" s="22"/>
      <c r="M16" s="21">
        <v>2375.1448924744132</v>
      </c>
      <c r="N16" s="21"/>
      <c r="O16" s="21">
        <v>-128.80547628343828</v>
      </c>
      <c r="P16" s="21"/>
      <c r="Q16" s="21"/>
      <c r="R16" s="21">
        <v>-1855.7034231828375</v>
      </c>
      <c r="S16" s="21">
        <v>-2277.453151280974</v>
      </c>
      <c r="T16" s="21"/>
      <c r="U16" s="21"/>
      <c r="V16" s="21"/>
      <c r="W16" s="21"/>
      <c r="X16" s="21"/>
      <c r="Y16" s="21"/>
      <c r="Z16" s="21"/>
      <c r="AA16" s="23"/>
      <c r="AB16" s="23"/>
      <c r="AE16" s="73"/>
      <c r="AF16" s="73"/>
      <c r="AG16" s="73"/>
      <c r="AH16" s="73"/>
    </row>
    <row r="17" spans="2:34" s="19" customFormat="1" ht="17.100000000000001" customHeight="1" x14ac:dyDescent="0.25">
      <c r="B17" s="13" t="s">
        <v>38</v>
      </c>
      <c r="C17" s="14"/>
      <c r="D17" s="14"/>
      <c r="E17" s="14"/>
      <c r="F17" s="14"/>
      <c r="G17" s="14"/>
      <c r="H17" s="14"/>
      <c r="I17" s="14"/>
      <c r="J17" s="14"/>
      <c r="K17" s="14"/>
      <c r="L17" s="15"/>
      <c r="M17" s="14"/>
      <c r="N17" s="14"/>
      <c r="O17" s="14"/>
      <c r="P17" s="14"/>
      <c r="Q17" s="14"/>
      <c r="R17" s="14"/>
      <c r="S17" s="14"/>
      <c r="T17" s="14"/>
      <c r="U17" s="14"/>
      <c r="V17" s="14"/>
      <c r="W17" s="14"/>
      <c r="X17" s="14"/>
      <c r="Y17" s="14"/>
      <c r="Z17" s="14"/>
      <c r="AA17" s="16"/>
      <c r="AB17" s="16"/>
      <c r="AE17" s="73"/>
      <c r="AF17" s="73"/>
      <c r="AG17" s="73"/>
      <c r="AH17" s="73"/>
    </row>
    <row r="18" spans="2:34" s="19" customFormat="1" ht="17.100000000000001" customHeight="1" x14ac:dyDescent="0.25">
      <c r="B18" s="20" t="s">
        <v>39</v>
      </c>
      <c r="C18" s="21"/>
      <c r="D18" s="21"/>
      <c r="E18" s="21"/>
      <c r="F18" s="21"/>
      <c r="G18" s="21">
        <v>-304.69159823138739</v>
      </c>
      <c r="H18" s="21"/>
      <c r="I18" s="21"/>
      <c r="J18" s="21"/>
      <c r="K18" s="21"/>
      <c r="L18" s="22"/>
      <c r="M18" s="21"/>
      <c r="N18" s="21"/>
      <c r="O18" s="21"/>
      <c r="P18" s="21"/>
      <c r="Q18" s="21"/>
      <c r="R18" s="21"/>
      <c r="S18" s="21"/>
      <c r="T18" s="21"/>
      <c r="U18" s="21">
        <v>86.946221112396898</v>
      </c>
      <c r="V18" s="21"/>
      <c r="W18" s="21"/>
      <c r="X18" s="21"/>
      <c r="Y18" s="21"/>
      <c r="Z18" s="21"/>
      <c r="AA18" s="23"/>
      <c r="AB18" s="23"/>
    </row>
    <row r="19" spans="2:34" s="19" customFormat="1" ht="17.100000000000001" customHeight="1" x14ac:dyDescent="0.25">
      <c r="B19" s="13" t="s">
        <v>40</v>
      </c>
      <c r="C19" s="14"/>
      <c r="D19" s="14"/>
      <c r="E19" s="14"/>
      <c r="F19" s="14"/>
      <c r="G19" s="14"/>
      <c r="H19" s="14"/>
      <c r="I19" s="14"/>
      <c r="J19" s="14"/>
      <c r="K19" s="14"/>
      <c r="L19" s="15"/>
      <c r="M19" s="14"/>
      <c r="N19" s="14"/>
      <c r="O19" s="14"/>
      <c r="P19" s="14"/>
      <c r="Q19" s="14"/>
      <c r="R19" s="14"/>
      <c r="S19" s="14"/>
      <c r="T19" s="14"/>
      <c r="U19" s="14"/>
      <c r="V19" s="14"/>
      <c r="W19" s="14"/>
      <c r="X19" s="14"/>
      <c r="Y19" s="14"/>
      <c r="Z19" s="14"/>
      <c r="AA19" s="16"/>
      <c r="AB19" s="16"/>
    </row>
    <row r="20" spans="2:34" s="19" customFormat="1" ht="17.100000000000001" customHeight="1" x14ac:dyDescent="0.25">
      <c r="B20" s="20" t="s">
        <v>41</v>
      </c>
      <c r="C20" s="21"/>
      <c r="D20" s="21"/>
      <c r="E20" s="21"/>
      <c r="F20" s="21"/>
      <c r="G20" s="21"/>
      <c r="H20" s="21"/>
      <c r="I20" s="21"/>
      <c r="J20" s="21"/>
      <c r="K20" s="21"/>
      <c r="L20" s="22"/>
      <c r="M20" s="21"/>
      <c r="N20" s="21"/>
      <c r="O20" s="21"/>
      <c r="P20" s="21"/>
      <c r="Q20" s="21"/>
      <c r="R20" s="21"/>
      <c r="S20" s="21"/>
      <c r="T20" s="21"/>
      <c r="U20" s="21"/>
      <c r="V20" s="21"/>
      <c r="W20" s="21"/>
      <c r="X20" s="21"/>
      <c r="Y20" s="21"/>
      <c r="Z20" s="21"/>
      <c r="AA20" s="23"/>
      <c r="AB20" s="23"/>
      <c r="AE20" s="143"/>
      <c r="AF20" s="143"/>
      <c r="AG20" s="143"/>
      <c r="AH20" s="143"/>
    </row>
    <row r="21" spans="2:34" s="19" customFormat="1" ht="17.100000000000001" customHeight="1" x14ac:dyDescent="0.25">
      <c r="B21" s="13" t="s">
        <v>42</v>
      </c>
      <c r="C21" s="14"/>
      <c r="D21" s="14"/>
      <c r="E21" s="14"/>
      <c r="F21" s="14"/>
      <c r="G21" s="14"/>
      <c r="H21" s="14"/>
      <c r="I21" s="14"/>
      <c r="J21" s="14"/>
      <c r="K21" s="14"/>
      <c r="L21" s="15"/>
      <c r="M21" s="14"/>
      <c r="N21" s="14"/>
      <c r="O21" s="14"/>
      <c r="P21" s="14"/>
      <c r="Q21" s="14"/>
      <c r="R21" s="14"/>
      <c r="S21" s="14"/>
      <c r="T21" s="14"/>
      <c r="U21" s="14"/>
      <c r="V21" s="14"/>
      <c r="W21" s="14"/>
      <c r="X21" s="14"/>
      <c r="Y21" s="14"/>
      <c r="Z21" s="14"/>
      <c r="AA21" s="16"/>
      <c r="AB21" s="16"/>
      <c r="AE21" s="143"/>
      <c r="AF21" s="143"/>
      <c r="AG21" s="143"/>
      <c r="AH21" s="143"/>
    </row>
    <row r="22" spans="2:34" s="19" customFormat="1" ht="17.100000000000001" customHeight="1" thickBot="1" x14ac:dyDescent="0.3">
      <c r="B22" s="32" t="s">
        <v>43</v>
      </c>
      <c r="C22" s="33">
        <f>SUM(C13:C21)</f>
        <v>-15321.230199999998</v>
      </c>
      <c r="D22" s="33">
        <f t="shared" ref="D22:K22" si="3">SUM(D13:D21)</f>
        <v>-360.56263422809968</v>
      </c>
      <c r="E22" s="33">
        <f t="shared" si="3"/>
        <v>-663.43900000000065</v>
      </c>
      <c r="F22" s="33">
        <f t="shared" si="3"/>
        <v>-2205.4941359710197</v>
      </c>
      <c r="G22" s="33">
        <f t="shared" si="3"/>
        <v>-304.69159823138739</v>
      </c>
      <c r="H22" s="33">
        <f t="shared" si="3"/>
        <v>-145.66087982083627</v>
      </c>
      <c r="I22" s="33">
        <f t="shared" si="3"/>
        <v>0</v>
      </c>
      <c r="J22" s="33"/>
      <c r="K22" s="33">
        <f t="shared" si="3"/>
        <v>-19.532937361545532</v>
      </c>
      <c r="L22" s="33"/>
      <c r="M22" s="33">
        <f>SUMIF(M13:M21,"&lt;0")</f>
        <v>0</v>
      </c>
      <c r="N22" s="33">
        <f t="shared" ref="N22:Z22" si="4">SUMIF(N13:N21,"&lt;0")</f>
        <v>0</v>
      </c>
      <c r="O22" s="33">
        <f t="shared" si="4"/>
        <v>-128.80547628343828</v>
      </c>
      <c r="P22" s="33">
        <f t="shared" si="4"/>
        <v>0</v>
      </c>
      <c r="Q22" s="33">
        <f t="shared" si="4"/>
        <v>0</v>
      </c>
      <c r="R22" s="33">
        <f t="shared" si="4"/>
        <v>-3563.6860614893203</v>
      </c>
      <c r="S22" s="33">
        <f>SUMIF(S13:S21,"&lt;0")</f>
        <v>-10439.235984979747</v>
      </c>
      <c r="T22" s="33">
        <f t="shared" si="4"/>
        <v>0</v>
      </c>
      <c r="U22" s="33">
        <f t="shared" si="4"/>
        <v>0</v>
      </c>
      <c r="V22" s="33">
        <f t="shared" si="4"/>
        <v>0</v>
      </c>
      <c r="W22" s="33">
        <f t="shared" si="4"/>
        <v>0</v>
      </c>
      <c r="X22" s="33">
        <f t="shared" si="4"/>
        <v>0</v>
      </c>
      <c r="Y22" s="33">
        <f t="shared" si="4"/>
        <v>0</v>
      </c>
      <c r="Z22" s="33">
        <f t="shared" si="4"/>
        <v>0</v>
      </c>
      <c r="AA22" s="34"/>
      <c r="AB22" s="34"/>
      <c r="AE22" s="143"/>
      <c r="AF22" s="143"/>
      <c r="AG22" s="143"/>
      <c r="AH22" s="143"/>
    </row>
    <row r="23" spans="2:34" s="19" customFormat="1" ht="17.100000000000001" customHeight="1" x14ac:dyDescent="0.25">
      <c r="B23" s="28" t="s">
        <v>44</v>
      </c>
      <c r="C23" s="29"/>
      <c r="D23" s="29">
        <v>0</v>
      </c>
      <c r="E23" s="29"/>
      <c r="F23" s="29"/>
      <c r="G23" s="29"/>
      <c r="H23" s="29"/>
      <c r="I23" s="29"/>
      <c r="J23" s="29"/>
      <c r="K23" s="29"/>
      <c r="L23" s="35"/>
      <c r="M23" s="29">
        <v>551.48400188355345</v>
      </c>
      <c r="N23" s="29"/>
      <c r="O23" s="29">
        <v>26.1</v>
      </c>
      <c r="P23" s="29"/>
      <c r="Q23" s="29"/>
      <c r="R23" s="29">
        <v>2.1559648981212725</v>
      </c>
      <c r="S23" s="29">
        <v>401.1840086504306</v>
      </c>
      <c r="T23" s="29"/>
      <c r="U23" s="29"/>
      <c r="V23" s="29">
        <v>115.12622784227482</v>
      </c>
      <c r="W23" s="29"/>
      <c r="X23" s="29"/>
      <c r="Y23" s="29"/>
      <c r="Z23" s="29"/>
      <c r="AA23" s="31"/>
      <c r="AB23" s="31"/>
      <c r="AE23" s="143"/>
      <c r="AF23" s="143"/>
      <c r="AG23" s="143"/>
      <c r="AH23" s="143"/>
    </row>
    <row r="24" spans="2:34" s="19" customFormat="1" ht="17.100000000000001" customHeight="1" x14ac:dyDescent="0.25">
      <c r="B24" s="20" t="s">
        <v>45</v>
      </c>
      <c r="C24" s="21"/>
      <c r="D24" s="21"/>
      <c r="E24" s="21">
        <v>18.337620000000015</v>
      </c>
      <c r="F24" s="21"/>
      <c r="G24" s="21"/>
      <c r="H24" s="21"/>
      <c r="I24" s="21"/>
      <c r="J24" s="21"/>
      <c r="K24" s="21"/>
      <c r="L24" s="36"/>
      <c r="M24" s="21">
        <v>1682.3544791024099</v>
      </c>
      <c r="N24" s="21"/>
      <c r="O24" s="21"/>
      <c r="P24" s="21"/>
      <c r="Q24" s="21"/>
      <c r="R24" s="21"/>
      <c r="S24" s="21"/>
      <c r="T24" s="21"/>
      <c r="U24" s="21"/>
      <c r="V24" s="21"/>
      <c r="W24" s="21"/>
      <c r="X24" s="21"/>
      <c r="Y24" s="21"/>
      <c r="Z24" s="21"/>
      <c r="AA24" s="23"/>
      <c r="AB24" s="23"/>
    </row>
    <row r="25" spans="2:34" s="19" customFormat="1" ht="17.100000000000001" customHeight="1" thickBot="1" x14ac:dyDescent="0.3">
      <c r="B25" s="109" t="s">
        <v>46</v>
      </c>
      <c r="C25" s="110">
        <f>IFERROR(C12+C22-C32-C24-C23-C33, " ")</f>
        <v>-201.92790000000059</v>
      </c>
      <c r="D25" s="110">
        <f t="shared" ref="D25:Z25" si="5">IFERROR(D12+D22-D32-D24-D23-D33, " ")</f>
        <v>-5.6843418860808015E-14</v>
      </c>
      <c r="E25" s="110">
        <f t="shared" si="5"/>
        <v>190.45028752492223</v>
      </c>
      <c r="F25" s="110">
        <f t="shared" si="5"/>
        <v>0</v>
      </c>
      <c r="G25" s="110">
        <f t="shared" si="5"/>
        <v>0</v>
      </c>
      <c r="H25" s="110">
        <f t="shared" si="5"/>
        <v>0</v>
      </c>
      <c r="I25" s="110">
        <f t="shared" si="5"/>
        <v>-1.4210854715202004E-14</v>
      </c>
      <c r="J25" s="110"/>
      <c r="K25" s="110">
        <f t="shared" si="5"/>
        <v>0</v>
      </c>
      <c r="L25" s="110"/>
      <c r="M25" s="110">
        <f t="shared" si="5"/>
        <v>2.0463630789890885E-12</v>
      </c>
      <c r="N25" s="110">
        <f t="shared" si="5"/>
        <v>-83.37742217003688</v>
      </c>
      <c r="O25" s="110">
        <f t="shared" si="5"/>
        <v>1.7053025658242404E-12</v>
      </c>
      <c r="P25" s="110">
        <f t="shared" si="5"/>
        <v>0.33831999999999596</v>
      </c>
      <c r="Q25" s="110">
        <f t="shared" si="5"/>
        <v>-4.4053649617126212E-13</v>
      </c>
      <c r="R25" s="110">
        <f t="shared" si="5"/>
        <v>1.6022738691390259E-12</v>
      </c>
      <c r="S25" s="110">
        <f t="shared" si="5"/>
        <v>-1.8189894035458565E-12</v>
      </c>
      <c r="T25" s="110">
        <f t="shared" si="5"/>
        <v>0</v>
      </c>
      <c r="U25" s="110">
        <f t="shared" si="5"/>
        <v>0</v>
      </c>
      <c r="V25" s="110">
        <f t="shared" si="5"/>
        <v>0</v>
      </c>
      <c r="W25" s="110">
        <f t="shared" si="5"/>
        <v>0</v>
      </c>
      <c r="X25" s="110">
        <f t="shared" si="5"/>
        <v>0</v>
      </c>
      <c r="Y25" s="110">
        <f t="shared" si="5"/>
        <v>0</v>
      </c>
      <c r="Z25" s="110">
        <f t="shared" si="5"/>
        <v>0</v>
      </c>
      <c r="AA25" s="110"/>
      <c r="AB25" s="110"/>
      <c r="AE25" s="73"/>
      <c r="AF25" s="73"/>
      <c r="AG25" s="73"/>
      <c r="AH25" s="73"/>
    </row>
    <row r="26" spans="2:34" s="19" customFormat="1" ht="17.100000000000001" customHeight="1" x14ac:dyDescent="0.25">
      <c r="B26" s="118" t="s">
        <v>135</v>
      </c>
      <c r="C26" s="29"/>
      <c r="D26" s="29">
        <v>0</v>
      </c>
      <c r="E26" s="29"/>
      <c r="F26" s="29"/>
      <c r="G26" s="29"/>
      <c r="H26" s="29"/>
      <c r="I26" s="29"/>
      <c r="J26" s="29"/>
      <c r="K26" s="29"/>
      <c r="L26" s="35"/>
      <c r="M26" s="29">
        <v>0</v>
      </c>
      <c r="N26" s="29">
        <v>3141.6828493982189</v>
      </c>
      <c r="O26" s="29">
        <v>6997.97917430505</v>
      </c>
      <c r="P26" s="29"/>
      <c r="Q26" s="29">
        <v>35.076820008683612</v>
      </c>
      <c r="R26" s="29">
        <v>5802.836517399609</v>
      </c>
      <c r="S26" s="29"/>
      <c r="T26" s="29"/>
      <c r="U26" s="29"/>
      <c r="V26" s="29"/>
      <c r="W26" s="29">
        <v>0</v>
      </c>
      <c r="X26" s="29"/>
      <c r="Y26" s="29"/>
      <c r="Z26" s="29"/>
      <c r="AA26" s="31"/>
      <c r="AB26" s="31"/>
      <c r="AE26" s="73"/>
      <c r="AF26" s="73"/>
      <c r="AG26" s="73"/>
      <c r="AH26" s="73"/>
    </row>
    <row r="27" spans="2:34" s="19" customFormat="1" ht="17.100000000000001" customHeight="1" x14ac:dyDescent="0.25">
      <c r="B27" s="121" t="s">
        <v>136</v>
      </c>
      <c r="C27" s="21"/>
      <c r="D27" s="21">
        <v>0</v>
      </c>
      <c r="E27" s="21">
        <v>83.730905001077787</v>
      </c>
      <c r="F27" s="21"/>
      <c r="G27" s="21"/>
      <c r="H27" s="21">
        <v>1875.7954839804052</v>
      </c>
      <c r="I27" s="21"/>
      <c r="J27" s="21"/>
      <c r="K27" s="21">
        <v>29.696201313563776</v>
      </c>
      <c r="L27" s="36"/>
      <c r="M27" s="21">
        <v>4209.7865695183955</v>
      </c>
      <c r="N27" s="21">
        <v>447.83797389618621</v>
      </c>
      <c r="O27" s="21">
        <v>7.4314291894711317</v>
      </c>
      <c r="P27" s="21"/>
      <c r="Q27" s="21"/>
      <c r="R27" s="21">
        <v>1143.661587899629</v>
      </c>
      <c r="S27" s="21">
        <v>-232.81465646312228</v>
      </c>
      <c r="T27" s="21">
        <v>462.41719572676004</v>
      </c>
      <c r="U27" s="21"/>
      <c r="V27" s="21"/>
      <c r="W27" s="21"/>
      <c r="X27" s="21"/>
      <c r="Y27" s="21"/>
      <c r="Z27" s="21"/>
      <c r="AA27" s="23"/>
      <c r="AB27" s="37"/>
      <c r="AE27" s="73"/>
      <c r="AF27" s="73"/>
      <c r="AG27" s="73"/>
      <c r="AH27" s="73"/>
    </row>
    <row r="28" spans="2:34" s="19" customFormat="1" ht="17.100000000000001" customHeight="1" x14ac:dyDescent="0.25">
      <c r="B28" s="120" t="s">
        <v>137</v>
      </c>
      <c r="C28" s="14"/>
      <c r="D28" s="14"/>
      <c r="E28" s="14"/>
      <c r="F28" s="14"/>
      <c r="G28" s="14">
        <v>1223.9675646731648</v>
      </c>
      <c r="H28" s="14"/>
      <c r="I28" s="14">
        <v>61.677245644757562</v>
      </c>
      <c r="J28" s="14"/>
      <c r="K28" s="14">
        <v>16.752720344636433</v>
      </c>
      <c r="L28" s="38"/>
      <c r="M28" s="14">
        <v>4381.2596354386751</v>
      </c>
      <c r="N28" s="14">
        <v>4130.4290358172284</v>
      </c>
      <c r="O28" s="14"/>
      <c r="P28" s="14">
        <v>82.689946647187256</v>
      </c>
      <c r="Q28" s="14"/>
      <c r="R28" s="14"/>
      <c r="S28" s="14"/>
      <c r="T28" s="14"/>
      <c r="U28" s="14">
        <v>85.147175511203571</v>
      </c>
      <c r="V28" s="14"/>
      <c r="W28" s="14"/>
      <c r="X28" s="14"/>
      <c r="Y28" s="14"/>
      <c r="Z28" s="14"/>
      <c r="AA28" s="16"/>
      <c r="AB28" s="16"/>
      <c r="AE28" s="73"/>
      <c r="AF28" s="73"/>
      <c r="AG28" s="73"/>
      <c r="AH28" s="73"/>
    </row>
    <row r="29" spans="2:34" s="19" customFormat="1" ht="17.100000000000001" customHeight="1" x14ac:dyDescent="0.25">
      <c r="B29" s="121" t="s">
        <v>138</v>
      </c>
      <c r="C29" s="21"/>
      <c r="D29" s="21"/>
      <c r="E29" s="21"/>
      <c r="F29" s="21"/>
      <c r="G29" s="21">
        <v>0.10265689875779634</v>
      </c>
      <c r="H29" s="21"/>
      <c r="I29" s="21">
        <v>3.6514629518995689</v>
      </c>
      <c r="J29" s="21"/>
      <c r="K29" s="21"/>
      <c r="L29" s="36"/>
      <c r="M29" s="21">
        <v>2078.3404917989037</v>
      </c>
      <c r="N29" s="21">
        <v>568.99571673051992</v>
      </c>
      <c r="O29" s="21">
        <v>0.13195255094295244</v>
      </c>
      <c r="P29" s="21"/>
      <c r="Q29" s="21"/>
      <c r="R29" s="21">
        <v>209.35599975215831</v>
      </c>
      <c r="S29" s="21"/>
      <c r="T29" s="21"/>
      <c r="U29" s="21">
        <v>1.7990456011933216</v>
      </c>
      <c r="V29" s="21"/>
      <c r="W29" s="21"/>
      <c r="X29" s="21"/>
      <c r="Y29" s="21"/>
      <c r="Z29" s="21"/>
      <c r="AA29" s="23"/>
      <c r="AB29" s="23"/>
      <c r="AE29" s="73"/>
      <c r="AF29" s="73"/>
      <c r="AG29" s="73"/>
      <c r="AH29" s="73"/>
    </row>
    <row r="30" spans="2:34" s="19" customFormat="1" ht="17.100000000000001" customHeight="1" x14ac:dyDescent="0.25">
      <c r="B30" s="120" t="s">
        <v>139</v>
      </c>
      <c r="C30" s="14"/>
      <c r="D30" s="14"/>
      <c r="E30" s="14"/>
      <c r="F30" s="14"/>
      <c r="G30" s="14"/>
      <c r="H30" s="14"/>
      <c r="I30" s="14"/>
      <c r="J30" s="14"/>
      <c r="K30" s="14"/>
      <c r="L30" s="38"/>
      <c r="M30" s="14">
        <v>1149.9278683009588</v>
      </c>
      <c r="N30" s="14"/>
      <c r="O30" s="14"/>
      <c r="P30" s="14"/>
      <c r="Q30" s="14"/>
      <c r="R30" s="14">
        <v>499.23674207316077</v>
      </c>
      <c r="S30" s="14"/>
      <c r="T30" s="14"/>
      <c r="U30" s="14"/>
      <c r="V30" s="14"/>
      <c r="W30" s="14"/>
      <c r="X30" s="14"/>
      <c r="Y30" s="14"/>
      <c r="Z30" s="14"/>
      <c r="AA30" s="16"/>
      <c r="AB30" s="16"/>
    </row>
    <row r="31" spans="2:34" s="19" customFormat="1" ht="17.100000000000001" customHeight="1" x14ac:dyDescent="0.25">
      <c r="B31" s="121" t="s">
        <v>140</v>
      </c>
      <c r="C31" s="21"/>
      <c r="D31" s="21"/>
      <c r="E31" s="21"/>
      <c r="F31" s="21"/>
      <c r="G31" s="21"/>
      <c r="H31" s="21"/>
      <c r="I31" s="21"/>
      <c r="J31" s="21"/>
      <c r="K31" s="21"/>
      <c r="L31" s="36"/>
      <c r="M31" s="21"/>
      <c r="N31" s="21">
        <v>143.97582891975233</v>
      </c>
      <c r="O31" s="21">
        <v>159.33978899495986</v>
      </c>
      <c r="P31" s="21"/>
      <c r="Q31" s="21"/>
      <c r="R31" s="21"/>
      <c r="S31" s="21"/>
      <c r="T31" s="21"/>
      <c r="U31" s="21"/>
      <c r="V31" s="21"/>
      <c r="W31" s="21"/>
      <c r="X31" s="21"/>
      <c r="Y31" s="21"/>
      <c r="Z31" s="21"/>
      <c r="AA31" s="23"/>
      <c r="AB31" s="23"/>
    </row>
    <row r="32" spans="2:34" s="19" customFormat="1" ht="17.100000000000001" customHeight="1" x14ac:dyDescent="0.25">
      <c r="B32" s="39" t="s">
        <v>51</v>
      </c>
      <c r="C32" s="40">
        <f t="shared" ref="C32:K32" si="6">SUM(C26:C31)</f>
        <v>0</v>
      </c>
      <c r="D32" s="40">
        <f t="shared" si="6"/>
        <v>0</v>
      </c>
      <c r="E32" s="40">
        <f t="shared" si="6"/>
        <v>83.730905001077787</v>
      </c>
      <c r="F32" s="40">
        <f t="shared" si="6"/>
        <v>0</v>
      </c>
      <c r="G32" s="40">
        <f t="shared" si="6"/>
        <v>1224.0702215719225</v>
      </c>
      <c r="H32" s="40">
        <f t="shared" si="6"/>
        <v>1875.7954839804052</v>
      </c>
      <c r="I32" s="40">
        <f t="shared" ref="I32" si="7">SUM(I26:I31)</f>
        <v>65.328708596657137</v>
      </c>
      <c r="J32" s="40"/>
      <c r="K32" s="40">
        <f t="shared" si="6"/>
        <v>46.448921658200206</v>
      </c>
      <c r="L32" s="40"/>
      <c r="M32" s="40">
        <f t="shared" ref="M32:Z32" si="8">SUM(M26:M31)</f>
        <v>11819.314565056931</v>
      </c>
      <c r="N32" s="40">
        <f t="shared" si="8"/>
        <v>8432.9214047619062</v>
      </c>
      <c r="O32" s="40">
        <f t="shared" si="8"/>
        <v>7164.8823450404234</v>
      </c>
      <c r="P32" s="40">
        <f t="shared" si="8"/>
        <v>82.689946647187256</v>
      </c>
      <c r="Q32" s="40">
        <f t="shared" si="8"/>
        <v>35.076820008683612</v>
      </c>
      <c r="R32" s="40">
        <f t="shared" si="8"/>
        <v>7655.0908471245566</v>
      </c>
      <c r="S32" s="40">
        <f t="shared" si="8"/>
        <v>-232.81465646312228</v>
      </c>
      <c r="T32" s="40">
        <f t="shared" si="8"/>
        <v>462.41719572676004</v>
      </c>
      <c r="U32" s="40">
        <f t="shared" si="8"/>
        <v>86.946221112396898</v>
      </c>
      <c r="V32" s="40">
        <f t="shared" si="8"/>
        <v>0</v>
      </c>
      <c r="W32" s="40">
        <f t="shared" si="8"/>
        <v>0</v>
      </c>
      <c r="X32" s="40">
        <f t="shared" si="8"/>
        <v>0</v>
      </c>
      <c r="Y32" s="40">
        <f t="shared" si="8"/>
        <v>0</v>
      </c>
      <c r="Z32" s="40">
        <f t="shared" si="8"/>
        <v>0</v>
      </c>
      <c r="AA32" s="40"/>
      <c r="AB32" s="40"/>
      <c r="AC32" s="71"/>
    </row>
    <row r="33" spans="2:30" s="19" customFormat="1" ht="17.100000000000001" customHeight="1" x14ac:dyDescent="0.25">
      <c r="B33" s="13" t="s">
        <v>52</v>
      </c>
      <c r="C33" s="14"/>
      <c r="D33" s="14"/>
      <c r="E33" s="14"/>
      <c r="F33" s="14"/>
      <c r="G33" s="14"/>
      <c r="H33" s="14"/>
      <c r="I33" s="14"/>
      <c r="J33" s="14"/>
      <c r="K33" s="14"/>
      <c r="L33" s="38"/>
      <c r="M33" s="14"/>
      <c r="N33" s="14"/>
      <c r="O33" s="14">
        <v>994.02748043012662</v>
      </c>
      <c r="P33" s="14"/>
      <c r="Q33" s="14"/>
      <c r="R33" s="14"/>
      <c r="S33" s="14"/>
      <c r="T33" s="14"/>
      <c r="U33" s="14"/>
      <c r="V33" s="14"/>
      <c r="W33" s="14"/>
      <c r="X33" s="14">
        <v>217.09665000000001</v>
      </c>
      <c r="Y33" s="14">
        <v>221.53418999999997</v>
      </c>
      <c r="Z33" s="14">
        <v>238.38686999999996</v>
      </c>
      <c r="AA33" s="16"/>
      <c r="AB33" s="16"/>
    </row>
    <row r="34" spans="2:30" s="19" customFormat="1" ht="17.100000000000001" customHeight="1" thickBot="1" x14ac:dyDescent="0.3">
      <c r="B34" s="32" t="s">
        <v>53</v>
      </c>
      <c r="C34" s="33">
        <f t="shared" ref="C34:K34" si="9">C33+C32</f>
        <v>0</v>
      </c>
      <c r="D34" s="33">
        <f t="shared" si="9"/>
        <v>0</v>
      </c>
      <c r="E34" s="33">
        <f t="shared" si="9"/>
        <v>83.730905001077787</v>
      </c>
      <c r="F34" s="33">
        <f t="shared" si="9"/>
        <v>0</v>
      </c>
      <c r="G34" s="33">
        <f t="shared" si="9"/>
        <v>1224.0702215719225</v>
      </c>
      <c r="H34" s="33">
        <f t="shared" si="9"/>
        <v>1875.7954839804052</v>
      </c>
      <c r="I34" s="33">
        <f t="shared" si="9"/>
        <v>65.328708596657137</v>
      </c>
      <c r="J34" s="33"/>
      <c r="K34" s="33">
        <f t="shared" si="9"/>
        <v>46.448921658200206</v>
      </c>
      <c r="L34" s="41"/>
      <c r="M34" s="33">
        <f>M33+M32</f>
        <v>11819.314565056931</v>
      </c>
      <c r="N34" s="33">
        <f t="shared" ref="N34:R34" si="10">N33+N32</f>
        <v>8432.9214047619062</v>
      </c>
      <c r="O34" s="33">
        <f t="shared" si="10"/>
        <v>8158.9098254705495</v>
      </c>
      <c r="P34" s="33">
        <f t="shared" si="10"/>
        <v>82.689946647187256</v>
      </c>
      <c r="Q34" s="33">
        <f t="shared" si="10"/>
        <v>35.076820008683612</v>
      </c>
      <c r="R34" s="33">
        <f t="shared" si="10"/>
        <v>7655.0908471245566</v>
      </c>
      <c r="S34" s="33">
        <f>S33+S32</f>
        <v>-232.81465646312228</v>
      </c>
      <c r="T34" s="33">
        <f t="shared" ref="T34:Z34" si="11">T33+T32</f>
        <v>462.41719572676004</v>
      </c>
      <c r="U34" s="33">
        <f t="shared" si="11"/>
        <v>86.946221112396898</v>
      </c>
      <c r="V34" s="33">
        <f t="shared" si="11"/>
        <v>0</v>
      </c>
      <c r="W34" s="33">
        <f t="shared" si="11"/>
        <v>0</v>
      </c>
      <c r="X34" s="33">
        <f t="shared" si="11"/>
        <v>217.09665000000001</v>
      </c>
      <c r="Y34" s="33">
        <f t="shared" si="11"/>
        <v>221.53418999999997</v>
      </c>
      <c r="Z34" s="33">
        <f t="shared" si="11"/>
        <v>238.38686999999996</v>
      </c>
      <c r="AA34" s="33"/>
      <c r="AB34" s="33"/>
    </row>
    <row r="35" spans="2:30" s="19" customFormat="1" ht="17.100000000000001" customHeight="1" x14ac:dyDescent="0.25">
      <c r="B35" s="42" t="s">
        <v>54</v>
      </c>
      <c r="C35" s="43">
        <f>IFERROR(C25/C12, " ")</f>
        <v>-1.3355636126145888E-2</v>
      </c>
      <c r="D35" s="43">
        <f t="shared" ref="D35:Z35" si="12">IFERROR(D25/D12, " ")</f>
        <v>-1.5765199569971984E-16</v>
      </c>
      <c r="E35" s="43">
        <f t="shared" si="12"/>
        <v>0.19922457354229975</v>
      </c>
      <c r="F35" s="43">
        <f t="shared" si="12"/>
        <v>0</v>
      </c>
      <c r="G35" s="43">
        <f t="shared" si="12"/>
        <v>0</v>
      </c>
      <c r="H35" s="43">
        <f t="shared" si="12"/>
        <v>0</v>
      </c>
      <c r="I35" s="43">
        <f t="shared" si="12"/>
        <v>-2.175284805175098E-16</v>
      </c>
      <c r="J35" s="43"/>
      <c r="K35" s="43">
        <f t="shared" si="12"/>
        <v>0</v>
      </c>
      <c r="L35" s="43"/>
      <c r="M35" s="43">
        <f t="shared" si="12"/>
        <v>1.4561593916215877E-16</v>
      </c>
      <c r="N35" s="43">
        <f t="shared" si="12"/>
        <v>-9.9858653770639599E-3</v>
      </c>
      <c r="O35" s="43">
        <f t="shared" si="12"/>
        <v>2.051167248645117E-16</v>
      </c>
      <c r="P35" s="43">
        <f t="shared" si="12"/>
        <v>4.074756870905449E-3</v>
      </c>
      <c r="Q35" s="43">
        <f t="shared" si="12"/>
        <v>-1.2559191399397337E-14</v>
      </c>
      <c r="R35" s="43">
        <f t="shared" si="12"/>
        <v>1.4279328529995349E-16</v>
      </c>
      <c r="S35" s="43">
        <f t="shared" si="12"/>
        <v>-1.7147973984028799E-16</v>
      </c>
      <c r="T35" s="43">
        <f t="shared" si="12"/>
        <v>0</v>
      </c>
      <c r="U35" s="43">
        <f t="shared" si="12"/>
        <v>0</v>
      </c>
      <c r="V35" s="43">
        <f t="shared" si="12"/>
        <v>0</v>
      </c>
      <c r="W35" s="43" t="str">
        <f t="shared" si="12"/>
        <v xml:space="preserve"> </v>
      </c>
      <c r="X35" s="43">
        <f t="shared" si="12"/>
        <v>0</v>
      </c>
      <c r="Y35" s="43">
        <f t="shared" si="12"/>
        <v>0</v>
      </c>
      <c r="Z35" s="43">
        <f t="shared" si="12"/>
        <v>0</v>
      </c>
      <c r="AA35" s="43"/>
      <c r="AB35" s="43"/>
    </row>
    <row r="36" spans="2:30" x14ac:dyDescent="0.35">
      <c r="M36" s="44"/>
      <c r="O36" s="44"/>
      <c r="P36" s="44"/>
      <c r="R36" s="44"/>
    </row>
    <row r="37" spans="2:30" x14ac:dyDescent="0.35">
      <c r="D37" s="149" t="s">
        <v>0</v>
      </c>
      <c r="E37" s="150"/>
      <c r="F37" s="150"/>
      <c r="G37" s="150"/>
      <c r="H37" s="150"/>
      <c r="I37" s="150"/>
      <c r="J37" s="150"/>
      <c r="K37" s="150"/>
      <c r="L37" s="151"/>
      <c r="M37" s="152" t="s">
        <v>1</v>
      </c>
      <c r="N37" s="153"/>
      <c r="O37" s="153"/>
      <c r="P37" s="153"/>
      <c r="Q37" s="153"/>
      <c r="R37" s="153"/>
      <c r="S37" s="153"/>
      <c r="T37" s="153"/>
      <c r="U37" s="153"/>
      <c r="V37" s="153"/>
      <c r="W37" s="153"/>
      <c r="X37" s="153"/>
      <c r="Y37" s="153"/>
      <c r="Z37" s="153"/>
      <c r="AA37" s="154"/>
    </row>
    <row r="38" spans="2:30" ht="45.75" customHeight="1" x14ac:dyDescent="0.35">
      <c r="B38" s="2" t="s">
        <v>119</v>
      </c>
      <c r="C38" s="3" t="s">
        <v>83</v>
      </c>
      <c r="D38" s="3" t="s">
        <v>84</v>
      </c>
      <c r="E38" s="3" t="s">
        <v>85</v>
      </c>
      <c r="F38" s="3" t="s">
        <v>86</v>
      </c>
      <c r="G38" s="3" t="s">
        <v>87</v>
      </c>
      <c r="H38" s="113" t="s">
        <v>124</v>
      </c>
      <c r="I38" s="3" t="s">
        <v>89</v>
      </c>
      <c r="J38" s="3" t="s">
        <v>90</v>
      </c>
      <c r="K38" s="3" t="s">
        <v>125</v>
      </c>
      <c r="L38" s="3" t="s">
        <v>10</v>
      </c>
      <c r="M38" s="3" t="s">
        <v>92</v>
      </c>
      <c r="N38" s="3" t="s">
        <v>93</v>
      </c>
      <c r="O38" s="3" t="s">
        <v>94</v>
      </c>
      <c r="P38" s="3" t="s">
        <v>95</v>
      </c>
      <c r="Q38" s="3" t="s">
        <v>96</v>
      </c>
      <c r="R38" s="3" t="s">
        <v>97</v>
      </c>
      <c r="S38" s="3" t="s">
        <v>98</v>
      </c>
      <c r="T38" s="3" t="s">
        <v>99</v>
      </c>
      <c r="U38" s="3" t="s">
        <v>100</v>
      </c>
      <c r="V38" s="3" t="s">
        <v>101</v>
      </c>
      <c r="W38" s="3" t="s">
        <v>126</v>
      </c>
      <c r="X38" s="113" t="s">
        <v>127</v>
      </c>
      <c r="Y38" s="113" t="s">
        <v>128</v>
      </c>
      <c r="Z38" s="113" t="s">
        <v>129</v>
      </c>
      <c r="AA38" s="3" t="s">
        <v>22</v>
      </c>
      <c r="AB38" s="3" t="s">
        <v>23</v>
      </c>
      <c r="AD38" s="19"/>
    </row>
    <row r="39" spans="2:30" x14ac:dyDescent="0.35">
      <c r="B39" s="46" t="s">
        <v>55</v>
      </c>
      <c r="C39" s="47"/>
      <c r="D39" s="47"/>
      <c r="E39" s="47"/>
      <c r="F39" s="47"/>
      <c r="G39" s="47"/>
      <c r="H39" s="47"/>
      <c r="I39" s="47"/>
      <c r="J39" s="47"/>
      <c r="K39" s="47"/>
      <c r="L39" s="47"/>
      <c r="M39" s="48"/>
      <c r="N39" s="47"/>
      <c r="O39" s="48"/>
      <c r="P39" s="48"/>
      <c r="Q39" s="47"/>
      <c r="R39" s="48"/>
      <c r="S39" s="47"/>
      <c r="T39" s="47"/>
      <c r="U39" s="47"/>
      <c r="V39" s="47"/>
      <c r="W39" s="47"/>
      <c r="X39" s="47"/>
      <c r="Y39" s="47"/>
      <c r="Z39" s="47"/>
      <c r="AA39" s="47"/>
      <c r="AB39" s="49"/>
      <c r="AC39" s="50"/>
    </row>
    <row r="40" spans="2:30" x14ac:dyDescent="0.35">
      <c r="B40" s="51" t="s">
        <v>56</v>
      </c>
      <c r="C40" s="52"/>
      <c r="D40" s="52"/>
      <c r="E40" s="52"/>
      <c r="F40" s="4"/>
      <c r="G40" s="52">
        <v>99.516999176028932</v>
      </c>
      <c r="H40" s="52"/>
      <c r="I40" s="52">
        <v>61.677245644757562</v>
      </c>
      <c r="J40" s="52"/>
      <c r="K40" s="52">
        <v>14.697627950106279</v>
      </c>
      <c r="L40" s="53"/>
      <c r="M40" s="54">
        <v>3741.6985473466566</v>
      </c>
      <c r="N40" s="52">
        <v>2890.2217111604173</v>
      </c>
      <c r="O40" s="54"/>
      <c r="P40" s="54">
        <v>34.286034901301761</v>
      </c>
      <c r="Q40" s="52"/>
      <c r="R40" s="54"/>
      <c r="S40" s="52"/>
      <c r="T40" s="52"/>
      <c r="U40" s="52">
        <v>33.456765011643306</v>
      </c>
      <c r="V40" s="52"/>
      <c r="W40" s="52"/>
      <c r="X40" s="52"/>
      <c r="Y40" s="52"/>
      <c r="Z40" s="52"/>
      <c r="AA40" s="53"/>
      <c r="AB40" s="53"/>
      <c r="AC40" s="50"/>
    </row>
    <row r="41" spans="2:30" x14ac:dyDescent="0.35">
      <c r="B41" s="51" t="s">
        <v>57</v>
      </c>
      <c r="C41" s="52"/>
      <c r="D41" s="52"/>
      <c r="E41" s="52"/>
      <c r="F41" s="4"/>
      <c r="G41" s="52">
        <v>1124.450565497136</v>
      </c>
      <c r="H41" s="52"/>
      <c r="I41" s="4"/>
      <c r="J41" s="4"/>
      <c r="K41" s="52">
        <v>2.0550923945301545</v>
      </c>
      <c r="L41" s="53"/>
      <c r="M41" s="54">
        <v>639.56108809201874</v>
      </c>
      <c r="N41" s="52">
        <v>1240.2073246568111</v>
      </c>
      <c r="O41" s="54"/>
      <c r="P41" s="54">
        <v>48.403911745885488</v>
      </c>
      <c r="Q41" s="52"/>
      <c r="R41" s="54"/>
      <c r="S41" s="52"/>
      <c r="T41" s="52"/>
      <c r="U41" s="52">
        <v>51.690410499560265</v>
      </c>
      <c r="V41" s="52"/>
      <c r="W41" s="52"/>
      <c r="X41" s="52"/>
      <c r="Y41" s="52"/>
      <c r="Z41" s="52"/>
      <c r="AA41" s="53"/>
      <c r="AB41" s="53"/>
      <c r="AC41" s="50"/>
    </row>
    <row r="42" spans="2:30" x14ac:dyDescent="0.35">
      <c r="B42" s="55" t="s">
        <v>58</v>
      </c>
      <c r="C42" s="53"/>
      <c r="D42" s="53"/>
      <c r="E42" s="53"/>
      <c r="F42" s="55"/>
      <c r="G42" s="53">
        <f>SUM(G40:G41)</f>
        <v>1223.967564673165</v>
      </c>
      <c r="H42" s="52"/>
      <c r="I42" s="53">
        <f t="shared" ref="I42:N42" si="13">SUM(I40:I41)</f>
        <v>61.677245644757562</v>
      </c>
      <c r="J42" s="53"/>
      <c r="K42" s="53">
        <f t="shared" si="13"/>
        <v>16.752720344636433</v>
      </c>
      <c r="L42" s="53"/>
      <c r="M42" s="53">
        <f t="shared" si="13"/>
        <v>4381.2596354386751</v>
      </c>
      <c r="N42" s="53">
        <f t="shared" si="13"/>
        <v>4130.4290358172284</v>
      </c>
      <c r="O42" s="54"/>
      <c r="P42" s="53">
        <f>SUM(P40:P41)</f>
        <v>82.689946647187242</v>
      </c>
      <c r="Q42" s="52"/>
      <c r="R42" s="54"/>
      <c r="S42" s="52"/>
      <c r="T42" s="52"/>
      <c r="U42" s="53">
        <f>SUM(U40:U41)</f>
        <v>85.147175511203571</v>
      </c>
      <c r="V42" s="52"/>
      <c r="W42" s="52"/>
      <c r="X42" s="52"/>
      <c r="Y42" s="52"/>
      <c r="Z42" s="52"/>
      <c r="AA42" s="53"/>
      <c r="AB42" s="53"/>
      <c r="AC42" s="50"/>
    </row>
    <row r="43" spans="2:30" x14ac:dyDescent="0.35">
      <c r="B43" s="51" t="s">
        <v>59</v>
      </c>
      <c r="C43" s="52"/>
      <c r="D43" s="52"/>
      <c r="E43" s="52"/>
      <c r="F43" s="4"/>
      <c r="G43" s="4"/>
      <c r="H43" s="52"/>
      <c r="I43" s="52"/>
      <c r="J43" s="52"/>
      <c r="K43" s="52"/>
      <c r="L43" s="53"/>
      <c r="M43" s="54">
        <v>194.57242915358881</v>
      </c>
      <c r="N43" s="52">
        <v>230.50106376489035</v>
      </c>
      <c r="O43" s="54">
        <v>0.13195255094295244</v>
      </c>
      <c r="P43" s="54"/>
      <c r="Q43" s="52"/>
      <c r="R43" s="54"/>
      <c r="S43" s="52"/>
      <c r="T43" s="52"/>
      <c r="U43" s="52">
        <v>1.7990456011933216</v>
      </c>
      <c r="V43" s="52"/>
      <c r="W43" s="52"/>
      <c r="X43" s="52"/>
      <c r="Y43" s="52"/>
      <c r="Z43" s="52"/>
      <c r="AA43" s="53"/>
      <c r="AB43" s="53"/>
      <c r="AC43" s="50"/>
    </row>
    <row r="44" spans="2:30" x14ac:dyDescent="0.35">
      <c r="B44" s="51" t="s">
        <v>60</v>
      </c>
      <c r="C44" s="52"/>
      <c r="D44" s="52"/>
      <c r="E44" s="52"/>
      <c r="F44" s="4"/>
      <c r="G44" s="52">
        <v>0.10265689875779634</v>
      </c>
      <c r="H44" s="52"/>
      <c r="I44" s="52">
        <v>3.6514629518995689</v>
      </c>
      <c r="J44" s="52"/>
      <c r="K44" s="52"/>
      <c r="L44" s="53"/>
      <c r="M44" s="54">
        <v>791.65082492262707</v>
      </c>
      <c r="N44" s="52">
        <v>215.15986638926887</v>
      </c>
      <c r="O44" s="54"/>
      <c r="P44" s="54"/>
      <c r="Q44" s="52"/>
      <c r="R44" s="54">
        <v>209.35599975215831</v>
      </c>
      <c r="S44" s="52"/>
      <c r="T44" s="52"/>
      <c r="U44" s="4"/>
      <c r="V44" s="52"/>
      <c r="W44" s="52"/>
      <c r="X44" s="52"/>
      <c r="Y44" s="52"/>
      <c r="Z44" s="52"/>
      <c r="AA44" s="53"/>
      <c r="AB44" s="53"/>
      <c r="AC44" s="50"/>
    </row>
    <row r="45" spans="2:30" x14ac:dyDescent="0.35">
      <c r="B45" s="51" t="s">
        <v>61</v>
      </c>
      <c r="C45" s="52"/>
      <c r="D45" s="52"/>
      <c r="E45" s="52"/>
      <c r="F45" s="4"/>
      <c r="G45" s="52"/>
      <c r="H45" s="52"/>
      <c r="I45" s="52"/>
      <c r="J45" s="52"/>
      <c r="K45" s="52"/>
      <c r="L45" s="53"/>
      <c r="M45" s="54">
        <v>1092.1172377226874</v>
      </c>
      <c r="N45" s="52">
        <v>123.33478657636071</v>
      </c>
      <c r="O45" s="54"/>
      <c r="P45" s="54"/>
      <c r="Q45" s="52"/>
      <c r="R45" s="54"/>
      <c r="S45" s="52"/>
      <c r="T45" s="52"/>
      <c r="U45" s="52"/>
      <c r="V45" s="52"/>
      <c r="W45" s="52"/>
      <c r="X45" s="52"/>
      <c r="Y45" s="52"/>
      <c r="Z45" s="52"/>
      <c r="AA45" s="53"/>
      <c r="AB45" s="53"/>
      <c r="AC45" s="50"/>
    </row>
    <row r="46" spans="2:30" x14ac:dyDescent="0.35">
      <c r="B46" s="56" t="s">
        <v>141</v>
      </c>
      <c r="C46" s="52"/>
      <c r="D46" s="52"/>
      <c r="E46" s="52"/>
      <c r="F46" s="4"/>
      <c r="G46" s="53">
        <f>SUM(G43:G45)</f>
        <v>0.10265689875779634</v>
      </c>
      <c r="H46" s="52"/>
      <c r="I46" s="53">
        <f>SUM(I43:I45)</f>
        <v>3.6514629518995689</v>
      </c>
      <c r="J46" s="53"/>
      <c r="K46" s="52"/>
      <c r="L46" s="53"/>
      <c r="M46" s="53">
        <f t="shared" ref="M46:X46" si="14">SUM(M43:M45)</f>
        <v>2078.3404917989033</v>
      </c>
      <c r="N46" s="53">
        <f t="shared" si="14"/>
        <v>568.99571673051992</v>
      </c>
      <c r="O46" s="53">
        <f t="shared" si="14"/>
        <v>0.13195255094295244</v>
      </c>
      <c r="P46" s="53">
        <f t="shared" si="14"/>
        <v>0</v>
      </c>
      <c r="Q46" s="53">
        <f t="shared" si="14"/>
        <v>0</v>
      </c>
      <c r="R46" s="53">
        <f t="shared" si="14"/>
        <v>209.35599975215831</v>
      </c>
      <c r="S46" s="53">
        <f t="shared" si="14"/>
        <v>0</v>
      </c>
      <c r="T46" s="53">
        <f t="shared" si="14"/>
        <v>0</v>
      </c>
      <c r="U46" s="53">
        <f t="shared" si="14"/>
        <v>1.7990456011933216</v>
      </c>
      <c r="V46" s="53">
        <f t="shared" si="14"/>
        <v>0</v>
      </c>
      <c r="W46" s="53">
        <f t="shared" si="14"/>
        <v>0</v>
      </c>
      <c r="X46" s="53">
        <f t="shared" si="14"/>
        <v>0</v>
      </c>
      <c r="Y46" s="53"/>
      <c r="Z46" s="53"/>
      <c r="AA46" s="53"/>
      <c r="AB46" s="53"/>
      <c r="AC46" s="50"/>
    </row>
    <row r="47" spans="2:30" x14ac:dyDescent="0.35">
      <c r="B47" s="51" t="s">
        <v>63</v>
      </c>
      <c r="C47" s="52"/>
      <c r="D47" s="52">
        <v>0</v>
      </c>
      <c r="E47" s="52"/>
      <c r="F47" s="4"/>
      <c r="G47" s="52"/>
      <c r="H47" s="52">
        <v>1875.7954839804052</v>
      </c>
      <c r="I47" s="52"/>
      <c r="J47" s="52"/>
      <c r="K47" s="52"/>
      <c r="L47" s="53"/>
      <c r="M47" s="54">
        <v>84.762185813771111</v>
      </c>
      <c r="N47" s="52">
        <v>0</v>
      </c>
      <c r="O47" s="54"/>
      <c r="P47" s="54"/>
      <c r="Q47" s="52"/>
      <c r="R47" s="54">
        <v>194.89002929273761</v>
      </c>
      <c r="S47" s="52">
        <v>0</v>
      </c>
      <c r="T47" s="52"/>
      <c r="U47" s="52"/>
      <c r="V47" s="52"/>
      <c r="W47" s="52"/>
      <c r="X47" s="52"/>
      <c r="Y47" s="52"/>
      <c r="Z47" s="52"/>
      <c r="AA47" s="53"/>
      <c r="AB47" s="53"/>
      <c r="AC47" s="50"/>
    </row>
    <row r="48" spans="2:30" x14ac:dyDescent="0.35">
      <c r="B48" s="51" t="s">
        <v>64</v>
      </c>
      <c r="C48" s="52"/>
      <c r="D48" s="52">
        <v>0</v>
      </c>
      <c r="E48" s="52">
        <v>0</v>
      </c>
      <c r="F48" s="4"/>
      <c r="G48" s="52"/>
      <c r="H48" s="52"/>
      <c r="I48" s="52"/>
      <c r="J48" s="52"/>
      <c r="K48" s="52">
        <v>29.696201313563776</v>
      </c>
      <c r="L48" s="53"/>
      <c r="M48" s="54">
        <v>1061.7967526379612</v>
      </c>
      <c r="N48" s="52">
        <v>223.87520808967159</v>
      </c>
      <c r="O48" s="54">
        <v>6.873128913727327</v>
      </c>
      <c r="P48" s="54"/>
      <c r="Q48" s="52"/>
      <c r="R48" s="54">
        <v>177.9691633361636</v>
      </c>
      <c r="S48" s="52">
        <v>-73.247880035678833</v>
      </c>
      <c r="T48" s="52"/>
      <c r="U48" s="52"/>
      <c r="V48" s="52"/>
      <c r="W48" s="52"/>
      <c r="X48" s="52"/>
      <c r="Y48" s="52"/>
      <c r="Z48" s="52"/>
      <c r="AA48" s="53"/>
      <c r="AB48" s="53"/>
      <c r="AC48" s="50"/>
    </row>
    <row r="49" spans="2:30" x14ac:dyDescent="0.35">
      <c r="B49" s="51" t="s">
        <v>65</v>
      </c>
      <c r="C49" s="52"/>
      <c r="D49" s="52">
        <v>0</v>
      </c>
      <c r="E49" s="52"/>
      <c r="F49" s="4"/>
      <c r="G49" s="52"/>
      <c r="H49" s="52"/>
      <c r="I49" s="52"/>
      <c r="J49" s="52"/>
      <c r="K49" s="52"/>
      <c r="L49" s="53"/>
      <c r="M49" s="54">
        <v>16.746907966963171</v>
      </c>
      <c r="N49" s="52">
        <v>1.1854236055077143</v>
      </c>
      <c r="O49" s="54"/>
      <c r="P49" s="54"/>
      <c r="Q49" s="52"/>
      <c r="R49" s="54">
        <v>1.6248669600322543</v>
      </c>
      <c r="S49" s="52">
        <v>-0.68238380691348377</v>
      </c>
      <c r="T49" s="52"/>
      <c r="U49" s="52"/>
      <c r="V49" s="52"/>
      <c r="W49" s="52"/>
      <c r="X49" s="52"/>
      <c r="Y49" s="52"/>
      <c r="Z49" s="52"/>
      <c r="AA49" s="53"/>
      <c r="AB49" s="53"/>
      <c r="AC49" s="50"/>
    </row>
    <row r="50" spans="2:30" x14ac:dyDescent="0.35">
      <c r="B50" s="51" t="s">
        <v>66</v>
      </c>
      <c r="C50" s="52"/>
      <c r="D50" s="52">
        <v>0</v>
      </c>
      <c r="E50" s="52"/>
      <c r="F50" s="4"/>
      <c r="G50" s="52"/>
      <c r="H50" s="52"/>
      <c r="I50" s="52"/>
      <c r="J50" s="52"/>
      <c r="K50" s="52"/>
      <c r="L50" s="53"/>
      <c r="M50" s="54">
        <v>136.15583220675722</v>
      </c>
      <c r="N50" s="52">
        <v>4.6406486814613776E-2</v>
      </c>
      <c r="O50" s="54"/>
      <c r="P50" s="54"/>
      <c r="Q50" s="52"/>
      <c r="R50" s="54">
        <v>11.935971207271145</v>
      </c>
      <c r="S50" s="52">
        <v>-20.107388949736443</v>
      </c>
      <c r="T50" s="52"/>
      <c r="U50" s="52"/>
      <c r="V50" s="52"/>
      <c r="W50" s="52"/>
      <c r="X50" s="52"/>
      <c r="Y50" s="52"/>
      <c r="Z50" s="52"/>
      <c r="AA50" s="53"/>
      <c r="AB50" s="53"/>
      <c r="AC50" s="50"/>
    </row>
    <row r="51" spans="2:30" x14ac:dyDescent="0.35">
      <c r="B51" s="51" t="s">
        <v>67</v>
      </c>
      <c r="C51" s="52"/>
      <c r="D51" s="52"/>
      <c r="E51" s="52"/>
      <c r="F51" s="4"/>
      <c r="G51" s="52"/>
      <c r="H51" s="52"/>
      <c r="I51" s="52"/>
      <c r="J51" s="52"/>
      <c r="K51" s="52"/>
      <c r="L51" s="53"/>
      <c r="M51" s="54">
        <v>166.97960453118756</v>
      </c>
      <c r="N51" s="52">
        <v>15.608070912906083</v>
      </c>
      <c r="O51" s="54"/>
      <c r="P51" s="54"/>
      <c r="Q51" s="52"/>
      <c r="R51" s="54"/>
      <c r="S51" s="52">
        <v>-31.148651737247562</v>
      </c>
      <c r="T51" s="52"/>
      <c r="U51" s="52"/>
      <c r="V51" s="52"/>
      <c r="W51" s="52"/>
      <c r="X51" s="52"/>
      <c r="Y51" s="52"/>
      <c r="Z51" s="52"/>
      <c r="AA51" s="53"/>
      <c r="AB51" s="53"/>
      <c r="AC51" s="50"/>
    </row>
    <row r="52" spans="2:30" x14ac:dyDescent="0.35">
      <c r="B52" s="51" t="s">
        <v>68</v>
      </c>
      <c r="C52" s="52"/>
      <c r="D52" s="52">
        <v>0</v>
      </c>
      <c r="E52" s="52"/>
      <c r="F52" s="4"/>
      <c r="G52" s="52"/>
      <c r="H52" s="52"/>
      <c r="I52" s="52"/>
      <c r="J52" s="52"/>
      <c r="K52" s="52"/>
      <c r="L52" s="53"/>
      <c r="M52" s="54">
        <v>491.75324762301011</v>
      </c>
      <c r="N52" s="52">
        <v>1.2869653585435994</v>
      </c>
      <c r="O52" s="54"/>
      <c r="P52" s="54"/>
      <c r="Q52" s="52"/>
      <c r="R52" s="54">
        <v>207.93350884475925</v>
      </c>
      <c r="S52" s="52">
        <v>-2.7619348479860797</v>
      </c>
      <c r="T52" s="52"/>
      <c r="U52" s="52"/>
      <c r="V52" s="52"/>
      <c r="W52" s="52"/>
      <c r="X52" s="52"/>
      <c r="Y52" s="52"/>
      <c r="Z52" s="52"/>
      <c r="AA52" s="53"/>
      <c r="AB52" s="53"/>
      <c r="AC52" s="50"/>
    </row>
    <row r="53" spans="2:30" x14ac:dyDescent="0.35">
      <c r="B53" s="51" t="s">
        <v>69</v>
      </c>
      <c r="C53" s="52"/>
      <c r="D53" s="52">
        <v>0</v>
      </c>
      <c r="E53" s="52">
        <v>83.730905001077787</v>
      </c>
      <c r="F53" s="4"/>
      <c r="G53" s="52"/>
      <c r="H53" s="52"/>
      <c r="I53" s="52"/>
      <c r="J53" s="52"/>
      <c r="K53" s="52"/>
      <c r="L53" s="53"/>
      <c r="M53" s="54">
        <v>1160.1688649984385</v>
      </c>
      <c r="N53" s="52">
        <v>62.822883938809241</v>
      </c>
      <c r="O53" s="52">
        <v>0.15905024846635296</v>
      </c>
      <c r="P53" s="52"/>
      <c r="Q53" s="52"/>
      <c r="R53" s="54">
        <v>121.96400458684961</v>
      </c>
      <c r="S53" s="52">
        <v>-101.02892107080996</v>
      </c>
      <c r="T53" s="52">
        <v>462.41719572676004</v>
      </c>
      <c r="U53" s="52"/>
      <c r="V53" s="52"/>
      <c r="W53" s="52"/>
      <c r="X53" s="52"/>
      <c r="Y53" s="52"/>
      <c r="Z53" s="52"/>
      <c r="AA53" s="53"/>
      <c r="AB53" s="53"/>
      <c r="AC53" s="50"/>
    </row>
    <row r="54" spans="2:30" x14ac:dyDescent="0.35">
      <c r="B54" s="51" t="s">
        <v>70</v>
      </c>
      <c r="C54" s="52"/>
      <c r="D54" s="52">
        <v>0</v>
      </c>
      <c r="E54" s="52"/>
      <c r="F54" s="4"/>
      <c r="G54" s="52"/>
      <c r="H54" s="52"/>
      <c r="I54" s="52"/>
      <c r="J54" s="52"/>
      <c r="K54" s="52"/>
      <c r="L54" s="53"/>
      <c r="M54" s="54">
        <v>218.88107048573048</v>
      </c>
      <c r="N54" s="52">
        <v>63.478183852347421</v>
      </c>
      <c r="O54" s="52">
        <v>0.39925002727745207</v>
      </c>
      <c r="P54" s="52"/>
      <c r="Q54" s="52"/>
      <c r="R54" s="54">
        <v>39.465237560746033</v>
      </c>
      <c r="S54" s="4"/>
      <c r="T54" s="52"/>
      <c r="U54" s="52"/>
      <c r="V54" s="52"/>
      <c r="W54" s="52"/>
      <c r="X54" s="52"/>
      <c r="Y54" s="52"/>
      <c r="Z54" s="52"/>
      <c r="AA54" s="53"/>
      <c r="AB54" s="53"/>
      <c r="AC54" s="50"/>
    </row>
    <row r="55" spans="2:30" x14ac:dyDescent="0.35">
      <c r="B55" s="51" t="s">
        <v>71</v>
      </c>
      <c r="C55" s="52"/>
      <c r="D55" s="52">
        <v>0</v>
      </c>
      <c r="E55" s="52"/>
      <c r="F55" s="4"/>
      <c r="G55" s="52"/>
      <c r="H55" s="52"/>
      <c r="I55" s="52"/>
      <c r="J55" s="52"/>
      <c r="K55" s="52"/>
      <c r="L55" s="53"/>
      <c r="M55" s="54">
        <v>872.54210325457598</v>
      </c>
      <c r="N55" s="52">
        <v>79.534831651585961</v>
      </c>
      <c r="O55" s="52"/>
      <c r="P55" s="52"/>
      <c r="Q55" s="52"/>
      <c r="R55" s="54">
        <v>387.87880611106954</v>
      </c>
      <c r="S55" s="52">
        <v>-3.8374960147498896</v>
      </c>
      <c r="T55" s="52"/>
      <c r="U55" s="52"/>
      <c r="V55" s="52"/>
      <c r="W55" s="52"/>
      <c r="X55" s="52"/>
      <c r="Y55" s="52"/>
      <c r="Z55" s="52"/>
      <c r="AA55" s="53"/>
      <c r="AB55" s="53"/>
      <c r="AC55" s="50"/>
      <c r="AD55" s="57"/>
    </row>
    <row r="56" spans="2:30" x14ac:dyDescent="0.35">
      <c r="B56" s="56" t="s">
        <v>136</v>
      </c>
      <c r="C56" s="52"/>
      <c r="D56" s="53">
        <f>SUM(D47:D55)</f>
        <v>0</v>
      </c>
      <c r="E56" s="53">
        <f t="shared" ref="E56" si="15">SUM(E47:E55)</f>
        <v>83.730905001077787</v>
      </c>
      <c r="F56" s="53">
        <f t="shared" ref="F56:K56" si="16">SUM(F47:F55)</f>
        <v>0</v>
      </c>
      <c r="G56" s="53">
        <f t="shared" si="16"/>
        <v>0</v>
      </c>
      <c r="H56" s="53">
        <f t="shared" si="16"/>
        <v>1875.7954839804052</v>
      </c>
      <c r="I56" s="53">
        <f t="shared" si="16"/>
        <v>0</v>
      </c>
      <c r="J56" s="53"/>
      <c r="K56" s="53">
        <f t="shared" si="16"/>
        <v>29.696201313563776</v>
      </c>
      <c r="L56" s="53"/>
      <c r="M56" s="53">
        <f t="shared" ref="M56:X56" si="17">SUM(M47:M55)</f>
        <v>4209.7865695183955</v>
      </c>
      <c r="N56" s="53">
        <f t="shared" si="17"/>
        <v>447.83797389618621</v>
      </c>
      <c r="O56" s="53">
        <f t="shared" si="17"/>
        <v>7.4314291894711317</v>
      </c>
      <c r="P56" s="53">
        <f t="shared" si="17"/>
        <v>0</v>
      </c>
      <c r="Q56" s="53">
        <f t="shared" si="17"/>
        <v>0</v>
      </c>
      <c r="R56" s="53">
        <f t="shared" si="17"/>
        <v>1143.661587899629</v>
      </c>
      <c r="S56" s="53">
        <f t="shared" si="17"/>
        <v>-232.81465646312225</v>
      </c>
      <c r="T56" s="53">
        <f t="shared" si="17"/>
        <v>462.41719572676004</v>
      </c>
      <c r="U56" s="53">
        <f t="shared" si="17"/>
        <v>0</v>
      </c>
      <c r="V56" s="53">
        <f t="shared" si="17"/>
        <v>0</v>
      </c>
      <c r="W56" s="53">
        <f t="shared" si="17"/>
        <v>0</v>
      </c>
      <c r="X56" s="53">
        <f t="shared" si="17"/>
        <v>0</v>
      </c>
      <c r="Y56" s="53"/>
      <c r="Z56" s="53"/>
      <c r="AA56" s="53"/>
      <c r="AB56" s="53"/>
      <c r="AC56" s="50"/>
      <c r="AD56" s="57"/>
    </row>
    <row r="57" spans="2:30" x14ac:dyDescent="0.35">
      <c r="B57" s="56" t="s">
        <v>135</v>
      </c>
      <c r="C57" s="53">
        <f>+C58+C59+C60</f>
        <v>0</v>
      </c>
      <c r="D57" s="53">
        <f t="shared" ref="D57:N57" si="18">+D58+D59+D60</f>
        <v>0</v>
      </c>
      <c r="E57" s="53">
        <f t="shared" si="18"/>
        <v>0</v>
      </c>
      <c r="F57" s="53">
        <f t="shared" si="18"/>
        <v>0</v>
      </c>
      <c r="G57" s="53">
        <f t="shared" si="18"/>
        <v>0</v>
      </c>
      <c r="H57" s="53">
        <f t="shared" si="18"/>
        <v>0</v>
      </c>
      <c r="I57" s="53">
        <f t="shared" si="18"/>
        <v>0</v>
      </c>
      <c r="J57" s="53">
        <f t="shared" si="18"/>
        <v>0</v>
      </c>
      <c r="K57" s="53">
        <f t="shared" si="18"/>
        <v>0</v>
      </c>
      <c r="L57" s="53"/>
      <c r="M57" s="53">
        <f t="shared" si="18"/>
        <v>0</v>
      </c>
      <c r="N57" s="53">
        <f t="shared" si="18"/>
        <v>3141.6828493982189</v>
      </c>
      <c r="O57" s="53">
        <f t="shared" ref="O57" si="19">+O58+O59+O60</f>
        <v>6997.97917430505</v>
      </c>
      <c r="P57" s="53">
        <f t="shared" ref="P57" si="20">+P58+P59+P60</f>
        <v>0</v>
      </c>
      <c r="Q57" s="53">
        <f t="shared" ref="Q57" si="21">+Q58+Q59+Q60</f>
        <v>35.076820008683612</v>
      </c>
      <c r="R57" s="53">
        <f t="shared" ref="R57" si="22">+R58+R59+R60</f>
        <v>5802.836517399609</v>
      </c>
      <c r="S57" s="53">
        <f t="shared" ref="S57" si="23">+S58+S59+S60</f>
        <v>0</v>
      </c>
      <c r="T57" s="53">
        <f t="shared" ref="T57" si="24">+T58+T59+T60</f>
        <v>0</v>
      </c>
      <c r="U57" s="53">
        <f t="shared" ref="U57" si="25">+U58+U59+U60</f>
        <v>0</v>
      </c>
      <c r="V57" s="53">
        <f t="shared" ref="V57" si="26">+V58+V59+V60</f>
        <v>0</v>
      </c>
      <c r="W57" s="53">
        <f t="shared" ref="W57" si="27">+W58+W59+W60</f>
        <v>0</v>
      </c>
      <c r="X57" s="53">
        <f t="shared" ref="X57" si="28">+X58+X59+X60</f>
        <v>0</v>
      </c>
      <c r="Y57" s="53">
        <f t="shared" ref="Y57" si="29">+Y58+Y59+Y60</f>
        <v>0</v>
      </c>
      <c r="Z57" s="53">
        <f t="shared" ref="Z57" si="30">+Z58+Z59+Z60</f>
        <v>0</v>
      </c>
      <c r="AA57" s="53"/>
      <c r="AB57" s="53"/>
      <c r="AC57" s="50"/>
    </row>
    <row r="58" spans="2:30" x14ac:dyDescent="0.35">
      <c r="B58" s="51" t="s">
        <v>132</v>
      </c>
      <c r="C58" s="52"/>
      <c r="D58" s="52">
        <v>0</v>
      </c>
      <c r="E58" s="53"/>
      <c r="F58" s="55"/>
      <c r="G58" s="53"/>
      <c r="H58" s="53"/>
      <c r="I58" s="53"/>
      <c r="J58" s="53"/>
      <c r="K58" s="53"/>
      <c r="L58" s="53"/>
      <c r="M58" s="53"/>
      <c r="N58" s="52">
        <v>3141.6828493982189</v>
      </c>
      <c r="O58" s="52">
        <v>6988.6912343050499</v>
      </c>
      <c r="P58" s="53"/>
      <c r="Q58" s="53"/>
      <c r="R58" s="52">
        <v>5802.836517399609</v>
      </c>
      <c r="S58" s="53"/>
      <c r="T58" s="53"/>
      <c r="U58" s="53"/>
      <c r="V58" s="53"/>
      <c r="W58" s="52">
        <f>W26</f>
        <v>0</v>
      </c>
      <c r="X58" s="53"/>
      <c r="Y58" s="53"/>
      <c r="Z58" s="53"/>
      <c r="AA58" s="53"/>
      <c r="AB58" s="53"/>
      <c r="AC58" s="50"/>
    </row>
    <row r="59" spans="2:30" x14ac:dyDescent="0.35">
      <c r="B59" s="51" t="s">
        <v>133</v>
      </c>
      <c r="C59" s="52"/>
      <c r="D59" s="53"/>
      <c r="E59" s="53"/>
      <c r="F59" s="55"/>
      <c r="G59" s="53"/>
      <c r="H59" s="53"/>
      <c r="I59" s="53"/>
      <c r="J59" s="53"/>
      <c r="K59" s="53"/>
      <c r="L59" s="53"/>
      <c r="M59" s="53"/>
      <c r="N59" s="53"/>
      <c r="O59" s="52">
        <v>9.2879400000000008</v>
      </c>
      <c r="P59" s="53"/>
      <c r="Q59" s="52">
        <v>35.076820008683612</v>
      </c>
      <c r="R59" s="53"/>
      <c r="S59" s="53"/>
      <c r="T59" s="53"/>
      <c r="U59" s="53"/>
      <c r="V59" s="53"/>
      <c r="W59" s="53"/>
      <c r="X59" s="53"/>
      <c r="Y59" s="53"/>
      <c r="Z59" s="53"/>
      <c r="AA59" s="53"/>
      <c r="AB59" s="53"/>
      <c r="AC59" s="50"/>
    </row>
    <row r="60" spans="2:30" x14ac:dyDescent="0.35">
      <c r="B60" s="51" t="s">
        <v>134</v>
      </c>
      <c r="C60" s="52"/>
      <c r="D60" s="53"/>
      <c r="E60" s="53"/>
      <c r="F60" s="55"/>
      <c r="G60" s="53"/>
      <c r="H60" s="53"/>
      <c r="I60" s="53"/>
      <c r="J60" s="53"/>
      <c r="K60" s="53"/>
      <c r="L60" s="53"/>
      <c r="M60" s="52">
        <v>0</v>
      </c>
      <c r="N60" s="53"/>
      <c r="O60" s="53"/>
      <c r="P60" s="53"/>
      <c r="Q60" s="53"/>
      <c r="R60" s="53"/>
      <c r="S60" s="53"/>
      <c r="T60" s="53"/>
      <c r="U60" s="53"/>
      <c r="V60" s="53"/>
      <c r="W60" s="53"/>
      <c r="X60" s="53"/>
      <c r="Y60" s="53"/>
      <c r="Z60" s="53"/>
      <c r="AA60" s="53"/>
      <c r="AB60" s="53"/>
      <c r="AC60" s="50"/>
    </row>
    <row r="61" spans="2:30" x14ac:dyDescent="0.35">
      <c r="B61" s="55" t="s">
        <v>139</v>
      </c>
      <c r="C61" s="52"/>
      <c r="D61" s="53"/>
      <c r="E61" s="53"/>
      <c r="F61" s="55"/>
      <c r="G61" s="53"/>
      <c r="H61" s="53"/>
      <c r="I61" s="53"/>
      <c r="J61" s="53"/>
      <c r="K61" s="53"/>
      <c r="L61" s="53"/>
      <c r="M61" s="53">
        <v>1149.9278683009588</v>
      </c>
      <c r="N61" s="55"/>
      <c r="O61" s="55"/>
      <c r="P61" s="53"/>
      <c r="Q61" s="53"/>
      <c r="R61" s="53">
        <v>499.23674207316077</v>
      </c>
      <c r="S61" s="53"/>
      <c r="T61" s="53"/>
      <c r="U61" s="53"/>
      <c r="V61" s="53"/>
      <c r="W61" s="53"/>
      <c r="X61" s="53"/>
      <c r="Y61" s="53"/>
      <c r="Z61" s="53"/>
      <c r="AA61" s="53"/>
      <c r="AB61" s="53"/>
      <c r="AC61" s="50"/>
      <c r="AD61" s="57"/>
    </row>
    <row r="62" spans="2:30" x14ac:dyDescent="0.35">
      <c r="B62" s="55" t="s">
        <v>140</v>
      </c>
      <c r="C62" s="52"/>
      <c r="D62" s="53"/>
      <c r="E62" s="53"/>
      <c r="F62" s="55"/>
      <c r="G62" s="53"/>
      <c r="H62" s="53"/>
      <c r="I62" s="53"/>
      <c r="J62" s="53"/>
      <c r="K62" s="53"/>
      <c r="L62" s="53"/>
      <c r="M62" s="53"/>
      <c r="N62" s="53">
        <v>143.97582891975233</v>
      </c>
      <c r="O62" s="53">
        <v>159.33978899495986</v>
      </c>
      <c r="P62" s="53"/>
      <c r="Q62" s="53"/>
      <c r="R62" s="53"/>
      <c r="S62" s="53"/>
      <c r="T62" s="53"/>
      <c r="U62" s="53"/>
      <c r="V62" s="53"/>
      <c r="W62" s="53"/>
      <c r="X62" s="53"/>
      <c r="Y62" s="53"/>
      <c r="Z62" s="53"/>
      <c r="AA62" s="53"/>
      <c r="AB62" s="53"/>
      <c r="AC62" s="58"/>
    </row>
    <row r="63" spans="2:30" ht="15" customHeight="1" x14ac:dyDescent="0.35">
      <c r="B63" s="59" t="s">
        <v>72</v>
      </c>
      <c r="C63" s="59"/>
      <c r="D63" s="60">
        <f>D42+D46+D56+D57+D61+D62</f>
        <v>0</v>
      </c>
      <c r="E63" s="60">
        <f>E42+E46+E56+E57+E61+E62</f>
        <v>83.730905001077787</v>
      </c>
      <c r="F63" s="60">
        <f t="shared" ref="F63:Z63" si="31">F42+F46+F56+F57+F61+F62</f>
        <v>0</v>
      </c>
      <c r="G63" s="60">
        <f t="shared" si="31"/>
        <v>1224.0702215719227</v>
      </c>
      <c r="H63" s="60">
        <f t="shared" si="31"/>
        <v>1875.7954839804052</v>
      </c>
      <c r="I63" s="60">
        <f t="shared" si="31"/>
        <v>65.328708596657137</v>
      </c>
      <c r="J63" s="60">
        <f t="shared" si="31"/>
        <v>0</v>
      </c>
      <c r="K63" s="60">
        <f t="shared" si="31"/>
        <v>46.448921658200206</v>
      </c>
      <c r="L63" s="60"/>
      <c r="M63" s="60">
        <f>M42+M46+M56+M57+M61+M62</f>
        <v>11819.314565056931</v>
      </c>
      <c r="N63" s="60">
        <f t="shared" si="31"/>
        <v>8432.9214047619062</v>
      </c>
      <c r="O63" s="60">
        <f t="shared" si="31"/>
        <v>7164.8823450404243</v>
      </c>
      <c r="P63" s="60">
        <f t="shared" si="31"/>
        <v>82.689946647187242</v>
      </c>
      <c r="Q63" s="60">
        <f t="shared" si="31"/>
        <v>35.076820008683612</v>
      </c>
      <c r="R63" s="60">
        <f t="shared" si="31"/>
        <v>7655.0908471245566</v>
      </c>
      <c r="S63" s="60">
        <f t="shared" si="31"/>
        <v>-232.81465646312225</v>
      </c>
      <c r="T63" s="60">
        <f t="shared" si="31"/>
        <v>462.41719572676004</v>
      </c>
      <c r="U63" s="60">
        <f t="shared" si="31"/>
        <v>86.946221112396898</v>
      </c>
      <c r="V63" s="60">
        <f t="shared" si="31"/>
        <v>0</v>
      </c>
      <c r="W63" s="60">
        <f t="shared" si="31"/>
        <v>0</v>
      </c>
      <c r="X63" s="60">
        <f t="shared" si="31"/>
        <v>0</v>
      </c>
      <c r="Y63" s="60">
        <f t="shared" si="31"/>
        <v>0</v>
      </c>
      <c r="Z63" s="60">
        <f t="shared" si="31"/>
        <v>0</v>
      </c>
      <c r="AA63" s="60"/>
      <c r="AB63" s="61"/>
      <c r="AC63" s="50"/>
    </row>
    <row r="64" spans="2:30" s="47" customFormat="1" x14ac:dyDescent="0.35">
      <c r="B64" s="62"/>
      <c r="C64" s="63"/>
      <c r="D64" s="64"/>
      <c r="E64" s="64"/>
      <c r="F64" s="64"/>
      <c r="G64" s="64"/>
      <c r="H64" s="64"/>
      <c r="I64" s="64"/>
      <c r="J64" s="64"/>
      <c r="K64" s="64"/>
      <c r="L64" s="64"/>
      <c r="M64" s="64"/>
      <c r="N64" s="64"/>
      <c r="O64" s="64"/>
      <c r="P64" s="64"/>
      <c r="Q64" s="64"/>
      <c r="R64" s="64"/>
      <c r="S64" s="64"/>
      <c r="T64" s="64"/>
      <c r="U64" s="64"/>
      <c r="V64" s="64"/>
      <c r="W64" s="64"/>
      <c r="X64" s="64"/>
      <c r="Y64" s="64"/>
      <c r="Z64" s="64"/>
      <c r="AA64" s="64"/>
      <c r="AB64" s="65"/>
      <c r="AC64" s="66"/>
    </row>
    <row r="65" spans="2:34" x14ac:dyDescent="0.35">
      <c r="B65" s="70"/>
    </row>
    <row r="66" spans="2:34" x14ac:dyDescent="0.35">
      <c r="D66" s="149" t="s">
        <v>0</v>
      </c>
      <c r="E66" s="150"/>
      <c r="F66" s="150"/>
      <c r="G66" s="150"/>
      <c r="H66" s="150"/>
      <c r="I66" s="150"/>
      <c r="J66" s="150"/>
      <c r="K66" s="150"/>
      <c r="L66" s="151"/>
      <c r="M66" s="152" t="s">
        <v>1</v>
      </c>
      <c r="N66" s="153"/>
      <c r="O66" s="153"/>
      <c r="P66" s="153"/>
      <c r="Q66" s="153"/>
      <c r="R66" s="153"/>
      <c r="S66" s="153"/>
      <c r="T66" s="153"/>
      <c r="U66" s="153"/>
      <c r="V66" s="153"/>
      <c r="W66" s="153"/>
      <c r="X66" s="153"/>
      <c r="Y66" s="153"/>
      <c r="Z66" s="153"/>
      <c r="AA66" s="154"/>
    </row>
    <row r="67" spans="2:34" ht="40.5" x14ac:dyDescent="0.35">
      <c r="B67" s="2" t="s">
        <v>119</v>
      </c>
      <c r="C67" s="3" t="s">
        <v>83</v>
      </c>
      <c r="D67" s="3" t="s">
        <v>84</v>
      </c>
      <c r="E67" s="3" t="s">
        <v>85</v>
      </c>
      <c r="F67" s="3" t="s">
        <v>86</v>
      </c>
      <c r="G67" s="3" t="s">
        <v>87</v>
      </c>
      <c r="H67" s="113" t="s">
        <v>124</v>
      </c>
      <c r="I67" s="3" t="s">
        <v>89</v>
      </c>
      <c r="J67" s="3" t="s">
        <v>90</v>
      </c>
      <c r="K67" s="3" t="s">
        <v>125</v>
      </c>
      <c r="L67" s="3" t="s">
        <v>10</v>
      </c>
      <c r="M67" s="3" t="s">
        <v>92</v>
      </c>
      <c r="N67" s="3" t="s">
        <v>93</v>
      </c>
      <c r="O67" s="3" t="s">
        <v>94</v>
      </c>
      <c r="P67" s="3" t="s">
        <v>95</v>
      </c>
      <c r="Q67" s="3" t="s">
        <v>96</v>
      </c>
      <c r="R67" s="3" t="s">
        <v>97</v>
      </c>
      <c r="S67" s="3" t="s">
        <v>98</v>
      </c>
      <c r="T67" s="3" t="s">
        <v>99</v>
      </c>
      <c r="U67" s="3" t="s">
        <v>100</v>
      </c>
      <c r="V67" s="3" t="s">
        <v>101</v>
      </c>
      <c r="W67" s="3" t="s">
        <v>126</v>
      </c>
      <c r="X67" s="113" t="s">
        <v>127</v>
      </c>
      <c r="Y67" s="113" t="s">
        <v>128</v>
      </c>
      <c r="Z67" s="113" t="s">
        <v>129</v>
      </c>
      <c r="AA67" s="3" t="s">
        <v>22</v>
      </c>
      <c r="AB67" s="3" t="s">
        <v>23</v>
      </c>
      <c r="AD67" s="19"/>
      <c r="AE67" s="19"/>
      <c r="AF67" s="19"/>
      <c r="AG67" s="19"/>
      <c r="AH67" s="19"/>
    </row>
    <row r="68" spans="2:34" x14ac:dyDescent="0.35">
      <c r="B68" s="46" t="s">
        <v>74</v>
      </c>
      <c r="C68" s="47"/>
      <c r="D68" s="47"/>
      <c r="E68" s="47"/>
      <c r="F68" s="47"/>
      <c r="G68" s="47"/>
      <c r="H68" s="47"/>
      <c r="I68" s="47"/>
      <c r="J68" s="47"/>
      <c r="K68" s="47"/>
      <c r="L68" s="47"/>
      <c r="M68" s="48"/>
      <c r="N68" s="47"/>
      <c r="O68" s="48"/>
      <c r="P68" s="48"/>
      <c r="Q68" s="47"/>
      <c r="R68" s="48"/>
      <c r="S68" s="47"/>
      <c r="T68" s="47"/>
      <c r="U68" s="47"/>
      <c r="V68" s="47"/>
      <c r="W68" s="47"/>
      <c r="X68" s="47"/>
      <c r="Y68" s="47"/>
      <c r="Z68" s="47"/>
      <c r="AA68" s="47"/>
      <c r="AB68" s="47"/>
    </row>
    <row r="69" spans="2:34" x14ac:dyDescent="0.35">
      <c r="B69" s="51" t="s">
        <v>81</v>
      </c>
      <c r="C69" s="52">
        <f>C40*Hoja1!C6</f>
        <v>0</v>
      </c>
      <c r="D69" s="52">
        <f>D40*Hoja1!D6</f>
        <v>0</v>
      </c>
      <c r="E69" s="52">
        <f>E40*Hoja1!E6</f>
        <v>0</v>
      </c>
      <c r="F69" s="52">
        <f>F40*Hoja1!F6</f>
        <v>0</v>
      </c>
      <c r="G69" s="52">
        <f>G40*Hoja1!G6</f>
        <v>10.434241140739012</v>
      </c>
      <c r="H69" s="52">
        <f>H40*Hoja1!H6</f>
        <v>0</v>
      </c>
      <c r="I69" s="52">
        <f>I40*Hoja1!I6</f>
        <v>13.34393552040922</v>
      </c>
      <c r="J69" s="52"/>
      <c r="K69" s="52">
        <f>K40*Hoja1!J6</f>
        <v>1.4697627950106273</v>
      </c>
      <c r="L69" s="52">
        <f>L40*Hoja1!K6</f>
        <v>0</v>
      </c>
      <c r="M69" s="52">
        <f>M40*Hoja1!L6</f>
        <v>1984.5603922756779</v>
      </c>
      <c r="N69" s="52">
        <f>N40*Hoja1!M6</f>
        <v>1299.1159557980827</v>
      </c>
      <c r="O69" s="52">
        <f>O40*Hoja1!N6</f>
        <v>0</v>
      </c>
      <c r="P69" s="52">
        <f>P40*Hoja1!O6</f>
        <v>0.53984815740474812</v>
      </c>
      <c r="Q69" s="52">
        <f>Q40*Hoja1!P6</f>
        <v>0</v>
      </c>
      <c r="R69" s="52">
        <f>R40*Hoja1!Q6</f>
        <v>0</v>
      </c>
      <c r="S69" s="52">
        <f>S40*Hoja1!R6</f>
        <v>0</v>
      </c>
      <c r="T69" s="52">
        <f>T40*Hoja1!S6</f>
        <v>0</v>
      </c>
      <c r="U69" s="52">
        <f>U40*Hoja1!T6</f>
        <v>6.6513900243252193</v>
      </c>
      <c r="V69" s="52">
        <f>V40*Hoja1!U6</f>
        <v>0</v>
      </c>
      <c r="W69" s="52">
        <f>W40*Hoja1!V6</f>
        <v>0</v>
      </c>
      <c r="X69" s="52">
        <f>X40*Hoja1!W6</f>
        <v>0</v>
      </c>
      <c r="Y69" s="52">
        <f>Y40*Hoja1!X6</f>
        <v>0</v>
      </c>
      <c r="Z69" s="52">
        <f>Z40*Hoja1!Y6</f>
        <v>0</v>
      </c>
      <c r="AA69" s="52">
        <f>AA40*Hoja1!Z6</f>
        <v>0</v>
      </c>
      <c r="AB69" s="52">
        <f>AB40*Hoja1!AA6</f>
        <v>0</v>
      </c>
    </row>
    <row r="70" spans="2:34" x14ac:dyDescent="0.35">
      <c r="B70" s="51" t="s">
        <v>57</v>
      </c>
      <c r="C70" s="52">
        <f>C41*Hoja1!C7</f>
        <v>0</v>
      </c>
      <c r="D70" s="52">
        <f>D41*Hoja1!D7</f>
        <v>0</v>
      </c>
      <c r="E70" s="52">
        <f>E41*Hoja1!E7</f>
        <v>0</v>
      </c>
      <c r="F70" s="52">
        <f>F41*Hoja1!F7</f>
        <v>0</v>
      </c>
      <c r="G70" s="52">
        <f>G41*Hoja1!G7</f>
        <v>126.96948504483987</v>
      </c>
      <c r="H70" s="52">
        <f>H41*Hoja1!H7</f>
        <v>0</v>
      </c>
      <c r="I70" s="52">
        <f>I41*Hoja1!I7</f>
        <v>0</v>
      </c>
      <c r="J70" s="52"/>
      <c r="K70" s="52">
        <f>K41*Hoja1!J7</f>
        <v>0.20550923945301547</v>
      </c>
      <c r="L70" s="52">
        <f>L41*Hoja1!K7</f>
        <v>0</v>
      </c>
      <c r="M70" s="52">
        <f>M41*Hoja1!L7</f>
        <v>319.94978197251311</v>
      </c>
      <c r="N70" s="52">
        <f>N41*Hoja1!M7</f>
        <v>555.51775497023618</v>
      </c>
      <c r="O70" s="52">
        <f>O41*Hoja1!N7</f>
        <v>0</v>
      </c>
      <c r="P70" s="52">
        <f>P41*Hoja1!O7</f>
        <v>0.61900643541117606</v>
      </c>
      <c r="Q70" s="52">
        <f>Q41*Hoja1!P7</f>
        <v>0</v>
      </c>
      <c r="R70" s="52">
        <f>R41*Hoja1!Q7</f>
        <v>0</v>
      </c>
      <c r="S70" s="52">
        <f>S41*Hoja1!R7</f>
        <v>0</v>
      </c>
      <c r="T70" s="52">
        <f>T41*Hoja1!S7</f>
        <v>0</v>
      </c>
      <c r="U70" s="52">
        <f>U41*Hoja1!T7</f>
        <v>10.338082099912052</v>
      </c>
      <c r="V70" s="52">
        <f>V41*Hoja1!U7</f>
        <v>0</v>
      </c>
      <c r="W70" s="52">
        <f>W41*Hoja1!V7</f>
        <v>0</v>
      </c>
      <c r="X70" s="52">
        <f>X41*Hoja1!W7</f>
        <v>0</v>
      </c>
      <c r="Y70" s="52">
        <f>Y41*Hoja1!X7</f>
        <v>0</v>
      </c>
      <c r="Z70" s="52">
        <f>Z41*Hoja1!Y7</f>
        <v>0</v>
      </c>
      <c r="AA70" s="52">
        <f>AA41*Hoja1!Z7</f>
        <v>0</v>
      </c>
      <c r="AB70" s="52">
        <f>AB41*Hoja1!AA7</f>
        <v>0</v>
      </c>
    </row>
    <row r="71" spans="2:34" x14ac:dyDescent="0.35">
      <c r="B71" s="55" t="s">
        <v>58</v>
      </c>
      <c r="C71" s="52">
        <f>SUM(C69:C70)</f>
        <v>0</v>
      </c>
      <c r="D71" s="52">
        <f t="shared" ref="D71:AA71" si="32">SUM(D69:D70)</f>
        <v>0</v>
      </c>
      <c r="E71" s="52">
        <f t="shared" si="32"/>
        <v>0</v>
      </c>
      <c r="F71" s="52">
        <f t="shared" si="32"/>
        <v>0</v>
      </c>
      <c r="G71" s="52">
        <f t="shared" si="32"/>
        <v>137.40372618557888</v>
      </c>
      <c r="H71" s="52">
        <f t="shared" si="32"/>
        <v>0</v>
      </c>
      <c r="I71" s="52">
        <f t="shared" si="32"/>
        <v>13.34393552040922</v>
      </c>
      <c r="J71" s="52">
        <f t="shared" si="32"/>
        <v>0</v>
      </c>
      <c r="K71" s="52">
        <f t="shared" si="32"/>
        <v>1.6752720344636427</v>
      </c>
      <c r="L71" s="52">
        <f t="shared" si="32"/>
        <v>0</v>
      </c>
      <c r="M71" s="52">
        <f t="shared" si="32"/>
        <v>2304.5101742481911</v>
      </c>
      <c r="N71" s="52">
        <f t="shared" si="32"/>
        <v>1854.6337107683189</v>
      </c>
      <c r="O71" s="52">
        <f t="shared" si="32"/>
        <v>0</v>
      </c>
      <c r="P71" s="52">
        <f t="shared" si="32"/>
        <v>1.1588545928159242</v>
      </c>
      <c r="Q71" s="52">
        <f t="shared" si="32"/>
        <v>0</v>
      </c>
      <c r="R71" s="52">
        <f t="shared" si="32"/>
        <v>0</v>
      </c>
      <c r="S71" s="52">
        <f t="shared" si="32"/>
        <v>0</v>
      </c>
      <c r="T71" s="52">
        <f t="shared" si="32"/>
        <v>0</v>
      </c>
      <c r="U71" s="52">
        <f t="shared" si="32"/>
        <v>16.98947212423727</v>
      </c>
      <c r="V71" s="52">
        <f t="shared" si="32"/>
        <v>0</v>
      </c>
      <c r="W71" s="52">
        <f t="shared" si="32"/>
        <v>0</v>
      </c>
      <c r="X71" s="52">
        <f t="shared" si="32"/>
        <v>0</v>
      </c>
      <c r="Y71" s="52">
        <f t="shared" ref="Y71:Z71" si="33">SUM(Y69:Y70)</f>
        <v>0</v>
      </c>
      <c r="Z71" s="52">
        <f t="shared" si="33"/>
        <v>0</v>
      </c>
      <c r="AA71" s="52">
        <f t="shared" si="32"/>
        <v>0</v>
      </c>
      <c r="AB71" s="52">
        <f>AB42*Hoja1!AA8</f>
        <v>0</v>
      </c>
    </row>
    <row r="72" spans="2:34" x14ac:dyDescent="0.35">
      <c r="B72" s="51" t="s">
        <v>59</v>
      </c>
      <c r="C72" s="52">
        <f>C43*Hoja1!C9</f>
        <v>0</v>
      </c>
      <c r="D72" s="52">
        <f>D43*Hoja1!D9</f>
        <v>0</v>
      </c>
      <c r="E72" s="52">
        <f>E43*Hoja1!E9</f>
        <v>0</v>
      </c>
      <c r="F72" s="52">
        <f>F43*Hoja1!F9</f>
        <v>0</v>
      </c>
      <c r="G72" s="52">
        <f>G43*Hoja1!G9</f>
        <v>0</v>
      </c>
      <c r="H72" s="52">
        <f>H43*Hoja1!H9</f>
        <v>0</v>
      </c>
      <c r="I72" s="52">
        <f>I43*Hoja1!I9</f>
        <v>0</v>
      </c>
      <c r="J72" s="52"/>
      <c r="K72" s="52">
        <f>K43*Hoja1!J9</f>
        <v>0</v>
      </c>
      <c r="L72" s="52">
        <f>L43*Hoja1!K9</f>
        <v>0</v>
      </c>
      <c r="M72" s="52">
        <f>M43*Hoja1!L9</f>
        <v>117.61319858788472</v>
      </c>
      <c r="N72" s="52">
        <f>N43*Hoja1!M9</f>
        <v>103.72547869420065</v>
      </c>
      <c r="O72" s="52">
        <f>O43*Hoja1!N9</f>
        <v>1.8605309682956293E-2</v>
      </c>
      <c r="P72" s="52">
        <f>P43*Hoja1!O9</f>
        <v>0</v>
      </c>
      <c r="Q72" s="52">
        <f>Q43*Hoja1!P9</f>
        <v>0</v>
      </c>
      <c r="R72" s="52">
        <f>R43*Hoja1!Q9</f>
        <v>0</v>
      </c>
      <c r="S72" s="52">
        <f>S43*Hoja1!R9</f>
        <v>0</v>
      </c>
      <c r="T72" s="52">
        <f>T43*Hoja1!S9</f>
        <v>0</v>
      </c>
      <c r="U72" s="52">
        <f>U43*Hoja1!T9</f>
        <v>0.17990456011933217</v>
      </c>
      <c r="V72" s="52">
        <f>V43*Hoja1!U9</f>
        <v>0</v>
      </c>
      <c r="W72" s="52">
        <f>W43*Hoja1!V9</f>
        <v>0</v>
      </c>
      <c r="X72" s="52">
        <f>X43*Hoja1!W9</f>
        <v>0</v>
      </c>
      <c r="Y72" s="52">
        <f>Y43*Hoja1!X9</f>
        <v>0</v>
      </c>
      <c r="Z72" s="52">
        <f>Z43*Hoja1!Y9</f>
        <v>0</v>
      </c>
      <c r="AA72" s="52">
        <f>AA43*Hoja1!Z9</f>
        <v>0</v>
      </c>
      <c r="AB72" s="52">
        <f>AB43*Hoja1!AA9</f>
        <v>0</v>
      </c>
    </row>
    <row r="73" spans="2:34" x14ac:dyDescent="0.35">
      <c r="B73" s="51" t="s">
        <v>60</v>
      </c>
      <c r="C73" s="52">
        <f>C44*Hoja1!C10</f>
        <v>0</v>
      </c>
      <c r="D73" s="52">
        <f>D44*Hoja1!D10</f>
        <v>0</v>
      </c>
      <c r="E73" s="52">
        <f>E44*Hoja1!E10</f>
        <v>0</v>
      </c>
      <c r="F73" s="52">
        <f>F44*Hoja1!F10</f>
        <v>0</v>
      </c>
      <c r="G73" s="52">
        <f>G44*Hoja1!G10</f>
        <v>1.6477380365344574E-2</v>
      </c>
      <c r="H73" s="52">
        <f>H44*Hoja1!H10</f>
        <v>0</v>
      </c>
      <c r="I73" s="52">
        <f>I44*Hoja1!I10</f>
        <v>1.4605851807598276</v>
      </c>
      <c r="J73" s="52"/>
      <c r="K73" s="52">
        <f>K44*Hoja1!J10</f>
        <v>0</v>
      </c>
      <c r="L73" s="52">
        <f>L44*Hoja1!K10</f>
        <v>0</v>
      </c>
      <c r="M73" s="52">
        <f>M44*Hoja1!L10</f>
        <v>470.37872657944945</v>
      </c>
      <c r="N73" s="52">
        <f>N44*Hoja1!M10</f>
        <v>97.036302084487289</v>
      </c>
      <c r="O73" s="52">
        <f>O44*Hoja1!N10</f>
        <v>0</v>
      </c>
      <c r="P73" s="52">
        <f>P44*Hoja1!O10</f>
        <v>0</v>
      </c>
      <c r="Q73" s="52">
        <f>Q44*Hoja1!P10</f>
        <v>0</v>
      </c>
      <c r="R73" s="52">
        <f>R44*Hoja1!Q10</f>
        <v>149.15293348467398</v>
      </c>
      <c r="S73" s="52">
        <f>S44*Hoja1!R10</f>
        <v>0</v>
      </c>
      <c r="T73" s="52">
        <f>T44*Hoja1!S10</f>
        <v>0</v>
      </c>
      <c r="U73" s="52">
        <f>U44*Hoja1!T10</f>
        <v>0</v>
      </c>
      <c r="V73" s="52">
        <f>V44*Hoja1!U10</f>
        <v>0</v>
      </c>
      <c r="W73" s="52">
        <f>W44*Hoja1!V10</f>
        <v>0</v>
      </c>
      <c r="X73" s="52">
        <f>X44*Hoja1!W10</f>
        <v>0</v>
      </c>
      <c r="Y73" s="52">
        <f>Y44*Hoja1!X10</f>
        <v>0</v>
      </c>
      <c r="Z73" s="52">
        <f>Z44*Hoja1!Y10</f>
        <v>0</v>
      </c>
      <c r="AA73" s="52">
        <f>AA44*Hoja1!Z10</f>
        <v>0</v>
      </c>
      <c r="AB73" s="52">
        <f>AB44*Hoja1!AA10</f>
        <v>0</v>
      </c>
    </row>
    <row r="74" spans="2:34" x14ac:dyDescent="0.35">
      <c r="B74" s="51" t="s">
        <v>61</v>
      </c>
      <c r="C74" s="52">
        <f>C45*Hoja1!C11</f>
        <v>0</v>
      </c>
      <c r="D74" s="52">
        <f>D45*Hoja1!D11</f>
        <v>0</v>
      </c>
      <c r="E74" s="52">
        <f>E45*Hoja1!E11</f>
        <v>0</v>
      </c>
      <c r="F74" s="52">
        <f>F45*Hoja1!F11</f>
        <v>0</v>
      </c>
      <c r="G74" s="52">
        <f>G45*Hoja1!G11</f>
        <v>0</v>
      </c>
      <c r="H74" s="52">
        <f>H45*Hoja1!H11</f>
        <v>0</v>
      </c>
      <c r="I74" s="52">
        <f>I45*Hoja1!I11</f>
        <v>0</v>
      </c>
      <c r="J74" s="52"/>
      <c r="K74" s="52">
        <f>K45*Hoja1!J11</f>
        <v>0</v>
      </c>
      <c r="L74" s="52">
        <f>L45*Hoja1!K11</f>
        <v>0</v>
      </c>
      <c r="M74" s="52">
        <f>M45*Hoja1!L11</f>
        <v>492.52740033712837</v>
      </c>
      <c r="N74" s="52">
        <f>N45*Hoja1!M11</f>
        <v>61.667393288180357</v>
      </c>
      <c r="O74" s="52">
        <f>O45*Hoja1!N11</f>
        <v>0</v>
      </c>
      <c r="P74" s="52">
        <f>P45*Hoja1!O11</f>
        <v>0</v>
      </c>
      <c r="Q74" s="52">
        <f>Q45*Hoja1!P11</f>
        <v>0</v>
      </c>
      <c r="R74" s="52">
        <f>R45*Hoja1!Q11</f>
        <v>0</v>
      </c>
      <c r="S74" s="52">
        <f>S45*Hoja1!R11</f>
        <v>0</v>
      </c>
      <c r="T74" s="52">
        <f>T45*Hoja1!S11</f>
        <v>0</v>
      </c>
      <c r="U74" s="52">
        <f>U45*Hoja1!T11</f>
        <v>0</v>
      </c>
      <c r="V74" s="52">
        <f>V45*Hoja1!U11</f>
        <v>0</v>
      </c>
      <c r="W74" s="52">
        <f>W45*Hoja1!V11</f>
        <v>0</v>
      </c>
      <c r="X74" s="52">
        <f>X45*Hoja1!W11</f>
        <v>0</v>
      </c>
      <c r="Y74" s="52">
        <f>Y45*Hoja1!X11</f>
        <v>0</v>
      </c>
      <c r="Z74" s="52">
        <f>Z45*Hoja1!Y11</f>
        <v>0</v>
      </c>
      <c r="AA74" s="52">
        <f>AA45*Hoja1!Z11</f>
        <v>0</v>
      </c>
      <c r="AB74" s="52">
        <f>AB45*Hoja1!AA11</f>
        <v>0</v>
      </c>
    </row>
    <row r="75" spans="2:34" x14ac:dyDescent="0.35">
      <c r="B75" s="56" t="s">
        <v>141</v>
      </c>
      <c r="C75" s="52">
        <f>SUM(C72:C74)</f>
        <v>0</v>
      </c>
      <c r="D75" s="52">
        <f t="shared" ref="D75:AB75" si="34">SUM(D72:D74)</f>
        <v>0</v>
      </c>
      <c r="E75" s="52">
        <f t="shared" si="34"/>
        <v>0</v>
      </c>
      <c r="F75" s="52">
        <f t="shared" si="34"/>
        <v>0</v>
      </c>
      <c r="G75" s="52">
        <f t="shared" si="34"/>
        <v>1.6477380365344574E-2</v>
      </c>
      <c r="H75" s="52">
        <f t="shared" si="34"/>
        <v>0</v>
      </c>
      <c r="I75" s="52">
        <f t="shared" si="34"/>
        <v>1.4605851807598276</v>
      </c>
      <c r="J75" s="52">
        <f t="shared" si="34"/>
        <v>0</v>
      </c>
      <c r="K75" s="52">
        <f t="shared" si="34"/>
        <v>0</v>
      </c>
      <c r="L75" s="52">
        <f t="shared" si="34"/>
        <v>0</v>
      </c>
      <c r="M75" s="52">
        <f t="shared" si="34"/>
        <v>1080.5193255044626</v>
      </c>
      <c r="N75" s="52">
        <f t="shared" si="34"/>
        <v>262.42917406686826</v>
      </c>
      <c r="O75" s="52">
        <f t="shared" si="34"/>
        <v>1.8605309682956293E-2</v>
      </c>
      <c r="P75" s="52">
        <f t="shared" si="34"/>
        <v>0</v>
      </c>
      <c r="Q75" s="52">
        <f t="shared" si="34"/>
        <v>0</v>
      </c>
      <c r="R75" s="52">
        <f t="shared" si="34"/>
        <v>149.15293348467398</v>
      </c>
      <c r="S75" s="52">
        <f t="shared" si="34"/>
        <v>0</v>
      </c>
      <c r="T75" s="52">
        <f t="shared" si="34"/>
        <v>0</v>
      </c>
      <c r="U75" s="52">
        <f t="shared" si="34"/>
        <v>0.17990456011933217</v>
      </c>
      <c r="V75" s="52">
        <f t="shared" si="34"/>
        <v>0</v>
      </c>
      <c r="W75" s="52">
        <f t="shared" si="34"/>
        <v>0</v>
      </c>
      <c r="X75" s="52">
        <f t="shared" si="34"/>
        <v>0</v>
      </c>
      <c r="Y75" s="52">
        <f t="shared" ref="Y75:Z75" si="35">SUM(Y72:Y74)</f>
        <v>0</v>
      </c>
      <c r="Z75" s="52">
        <f t="shared" si="35"/>
        <v>0</v>
      </c>
      <c r="AA75" s="52">
        <f t="shared" si="34"/>
        <v>0</v>
      </c>
      <c r="AB75" s="52">
        <f t="shared" si="34"/>
        <v>0</v>
      </c>
    </row>
    <row r="76" spans="2:34" x14ac:dyDescent="0.35">
      <c r="B76" s="51" t="s">
        <v>63</v>
      </c>
      <c r="C76" s="52">
        <f>C47*Hoja1!C13</f>
        <v>0</v>
      </c>
      <c r="D76" s="52">
        <f>D47*Hoja1!D13</f>
        <v>0</v>
      </c>
      <c r="E76" s="52">
        <f>E47*Hoja1!E13</f>
        <v>0</v>
      </c>
      <c r="F76" s="52">
        <f>F47*Hoja1!F13</f>
        <v>0</v>
      </c>
      <c r="G76" s="52">
        <f>G47*Hoja1!G13</f>
        <v>0</v>
      </c>
      <c r="H76" s="52">
        <f>H47*Hoja1!H13</f>
        <v>1219.2670645872633</v>
      </c>
      <c r="I76" s="52">
        <f>I47*Hoja1!I13</f>
        <v>0</v>
      </c>
      <c r="J76" s="52"/>
      <c r="K76" s="52">
        <f>K47*Hoja1!J13</f>
        <v>0</v>
      </c>
      <c r="L76" s="52">
        <f>L47*Hoja1!K13</f>
        <v>0</v>
      </c>
      <c r="M76" s="52">
        <f>M47*Hoja1!L13</f>
        <v>70.527360809057271</v>
      </c>
      <c r="N76" s="52">
        <f>N47*Hoja1!M13</f>
        <v>0</v>
      </c>
      <c r="O76" s="52">
        <f>O47*Hoja1!N13</f>
        <v>0</v>
      </c>
      <c r="P76" s="52">
        <f>P47*Hoja1!O13</f>
        <v>0</v>
      </c>
      <c r="Q76" s="52">
        <f>Q47*Hoja1!P13</f>
        <v>0</v>
      </c>
      <c r="R76" s="52">
        <f>R47*Hoja1!Q13</f>
        <v>46.773607033039987</v>
      </c>
      <c r="S76" s="52">
        <f>S47*Hoja1!R13</f>
        <v>0</v>
      </c>
      <c r="T76" s="52">
        <f>T47*Hoja1!S13</f>
        <v>0</v>
      </c>
      <c r="U76" s="52">
        <f>U47*Hoja1!T13</f>
        <v>0</v>
      </c>
      <c r="V76" s="52">
        <f>V47*Hoja1!U13</f>
        <v>0</v>
      </c>
      <c r="W76" s="52">
        <f>W47*Hoja1!V13</f>
        <v>0</v>
      </c>
      <c r="X76" s="52">
        <f>X47*Hoja1!W13</f>
        <v>0</v>
      </c>
      <c r="Y76" s="52">
        <f>Y47*Hoja1!X13</f>
        <v>0</v>
      </c>
      <c r="Z76" s="52">
        <f>Z47*Hoja1!Y13</f>
        <v>0</v>
      </c>
      <c r="AA76" s="52">
        <f>AA47*Hoja1!Z13</f>
        <v>0</v>
      </c>
      <c r="AB76" s="52">
        <f>AB47*Hoja1!AA13</f>
        <v>0</v>
      </c>
    </row>
    <row r="77" spans="2:34" x14ac:dyDescent="0.35">
      <c r="B77" s="51" t="s">
        <v>64</v>
      </c>
      <c r="C77" s="52">
        <f>C48*Hoja1!C14</f>
        <v>0</v>
      </c>
      <c r="D77" s="52">
        <f>D48*Hoja1!D14</f>
        <v>0</v>
      </c>
      <c r="E77" s="52">
        <f>E48*Hoja1!E14</f>
        <v>0</v>
      </c>
      <c r="F77" s="52">
        <f>F48*Hoja1!F14</f>
        <v>0</v>
      </c>
      <c r="G77" s="52">
        <f>G48*Hoja1!G14</f>
        <v>0</v>
      </c>
      <c r="H77" s="52">
        <f>H48*Hoja1!H14</f>
        <v>0</v>
      </c>
      <c r="I77" s="52">
        <f>I48*Hoja1!I14</f>
        <v>0</v>
      </c>
      <c r="J77" s="52"/>
      <c r="K77" s="52">
        <f>K48*Hoja1!J14</f>
        <v>10.39367045974732</v>
      </c>
      <c r="L77" s="52">
        <f>L48*Hoja1!K14</f>
        <v>0</v>
      </c>
      <c r="M77" s="52">
        <f>M48*Hoja1!L14</f>
        <v>844.3352602898201</v>
      </c>
      <c r="N77" s="52">
        <f>N48*Hoja1!M14</f>
        <v>95.204685812166048</v>
      </c>
      <c r="O77" s="52">
        <f>O48*Hoja1!N14</f>
        <v>1.2371632044709189</v>
      </c>
      <c r="P77" s="52">
        <f>P48*Hoja1!O14</f>
        <v>0</v>
      </c>
      <c r="Q77" s="52">
        <f>Q48*Hoja1!P14</f>
        <v>0</v>
      </c>
      <c r="R77" s="52">
        <f>R48*Hoja1!Q14</f>
        <v>117.21718052322214</v>
      </c>
      <c r="S77" s="52">
        <f>S48*Hoja1!R14</f>
        <v>-46.146164422477668</v>
      </c>
      <c r="T77" s="52">
        <f>T48*Hoja1!S14</f>
        <v>0</v>
      </c>
      <c r="U77" s="52">
        <f>U48*Hoja1!T14</f>
        <v>0</v>
      </c>
      <c r="V77" s="52">
        <f>V48*Hoja1!U14</f>
        <v>0</v>
      </c>
      <c r="W77" s="52">
        <f>W48*Hoja1!V14</f>
        <v>0</v>
      </c>
      <c r="X77" s="52">
        <f>X48*Hoja1!W14</f>
        <v>0</v>
      </c>
      <c r="Y77" s="52">
        <f>Y48*Hoja1!X14</f>
        <v>0</v>
      </c>
      <c r="Z77" s="52">
        <f>Z48*Hoja1!Y14</f>
        <v>0</v>
      </c>
      <c r="AA77" s="52">
        <f>AA48*Hoja1!Z14</f>
        <v>0</v>
      </c>
      <c r="AB77" s="52">
        <f>AB48*Hoja1!AA14</f>
        <v>0</v>
      </c>
    </row>
    <row r="78" spans="2:34" x14ac:dyDescent="0.35">
      <c r="B78" s="51" t="s">
        <v>65</v>
      </c>
      <c r="C78" s="52">
        <f>C49*Hoja1!C15</f>
        <v>0</v>
      </c>
      <c r="D78" s="52">
        <f>D49*Hoja1!D15</f>
        <v>0</v>
      </c>
      <c r="E78" s="52">
        <f>E49*Hoja1!E15</f>
        <v>0</v>
      </c>
      <c r="F78" s="52">
        <f>F49*Hoja1!F15</f>
        <v>0</v>
      </c>
      <c r="G78" s="52">
        <f>G49*Hoja1!G15</f>
        <v>0</v>
      </c>
      <c r="H78" s="52">
        <f>H49*Hoja1!H15</f>
        <v>0</v>
      </c>
      <c r="I78" s="52">
        <f>I49*Hoja1!I15</f>
        <v>0</v>
      </c>
      <c r="J78" s="52"/>
      <c r="K78" s="52">
        <f>K49*Hoja1!J15</f>
        <v>0</v>
      </c>
      <c r="L78" s="52">
        <f>L49*Hoja1!K15</f>
        <v>0</v>
      </c>
      <c r="M78" s="52">
        <f>M49*Hoja1!L15</f>
        <v>12.692881251936937</v>
      </c>
      <c r="N78" s="52">
        <f>N49*Hoja1!M15</f>
        <v>0.33084582799871415</v>
      </c>
      <c r="O78" s="52">
        <f>O49*Hoja1!N15</f>
        <v>0</v>
      </c>
      <c r="P78" s="52">
        <f>P49*Hoja1!O15</f>
        <v>0</v>
      </c>
      <c r="Q78" s="52">
        <f>Q49*Hoja1!P15</f>
        <v>0</v>
      </c>
      <c r="R78" s="52">
        <f>R49*Hoja1!Q15</f>
        <v>1.0724121936212878</v>
      </c>
      <c r="S78" s="52">
        <f>S49*Hoja1!R15</f>
        <v>-0.4299017983554948</v>
      </c>
      <c r="T78" s="52">
        <f>T49*Hoja1!S15</f>
        <v>0</v>
      </c>
      <c r="U78" s="52">
        <f>U49*Hoja1!T15</f>
        <v>0</v>
      </c>
      <c r="V78" s="52">
        <f>V49*Hoja1!U15</f>
        <v>0</v>
      </c>
      <c r="W78" s="52">
        <f>W49*Hoja1!V15</f>
        <v>0</v>
      </c>
      <c r="X78" s="52">
        <f>X49*Hoja1!W15</f>
        <v>0</v>
      </c>
      <c r="Y78" s="52">
        <f>Y49*Hoja1!X15</f>
        <v>0</v>
      </c>
      <c r="Z78" s="52">
        <f>Z49*Hoja1!Y15</f>
        <v>0</v>
      </c>
      <c r="AA78" s="52">
        <f>AA49*Hoja1!Z15</f>
        <v>0</v>
      </c>
      <c r="AB78" s="52">
        <f>AB49*Hoja1!AA15</f>
        <v>0</v>
      </c>
    </row>
    <row r="79" spans="2:34" x14ac:dyDescent="0.35">
      <c r="B79" s="51" t="s">
        <v>66</v>
      </c>
      <c r="C79" s="52">
        <f>C50*Hoja1!C16</f>
        <v>0</v>
      </c>
      <c r="D79" s="52">
        <f>D50*Hoja1!D16</f>
        <v>0</v>
      </c>
      <c r="E79" s="52">
        <f>E50*Hoja1!E16</f>
        <v>0</v>
      </c>
      <c r="F79" s="52">
        <f>F50*Hoja1!F16</f>
        <v>0</v>
      </c>
      <c r="G79" s="52">
        <f>G50*Hoja1!G16</f>
        <v>0</v>
      </c>
      <c r="H79" s="52">
        <f>H50*Hoja1!H16</f>
        <v>0</v>
      </c>
      <c r="I79" s="52">
        <f>I50*Hoja1!I16</f>
        <v>0</v>
      </c>
      <c r="J79" s="52"/>
      <c r="K79" s="52">
        <f>K50*Hoja1!J16</f>
        <v>0</v>
      </c>
      <c r="L79" s="52">
        <f>L50*Hoja1!K16</f>
        <v>0</v>
      </c>
      <c r="M79" s="52">
        <f>M50*Hoja1!L16</f>
        <v>110.40338572026953</v>
      </c>
      <c r="N79" s="52">
        <f>N50*Hoja1!M16</f>
        <v>2.9236086693206674E-2</v>
      </c>
      <c r="O79" s="52">
        <f>O50*Hoja1!N16</f>
        <v>0</v>
      </c>
      <c r="P79" s="52">
        <f>P50*Hoja1!O16</f>
        <v>0</v>
      </c>
      <c r="Q79" s="52">
        <f>Q50*Hoja1!P16</f>
        <v>0</v>
      </c>
      <c r="R79" s="52">
        <f>R50*Hoja1!Q16</f>
        <v>7.8777409967989556</v>
      </c>
      <c r="S79" s="52">
        <f>S50*Hoja1!R16</f>
        <v>-12.667655038333958</v>
      </c>
      <c r="T79" s="52">
        <f>T50*Hoja1!S16</f>
        <v>0</v>
      </c>
      <c r="U79" s="52">
        <f>U50*Hoja1!T16</f>
        <v>0</v>
      </c>
      <c r="V79" s="52">
        <f>V50*Hoja1!U16</f>
        <v>0</v>
      </c>
      <c r="W79" s="52">
        <f>W50*Hoja1!V16</f>
        <v>0</v>
      </c>
      <c r="X79" s="52">
        <f>X50*Hoja1!W16</f>
        <v>0</v>
      </c>
      <c r="Y79" s="52">
        <f>Y50*Hoja1!X16</f>
        <v>0</v>
      </c>
      <c r="Z79" s="52">
        <f>Z50*Hoja1!Y16</f>
        <v>0</v>
      </c>
      <c r="AA79" s="52">
        <f>AA50*Hoja1!Z16</f>
        <v>0</v>
      </c>
      <c r="AB79" s="52">
        <f>AB50*Hoja1!AA16</f>
        <v>0</v>
      </c>
    </row>
    <row r="80" spans="2:34" x14ac:dyDescent="0.35">
      <c r="B80" s="51" t="s">
        <v>67</v>
      </c>
      <c r="C80" s="52">
        <f>C51*Hoja1!C17</f>
        <v>0</v>
      </c>
      <c r="D80" s="52">
        <f>D51*Hoja1!D17</f>
        <v>0</v>
      </c>
      <c r="E80" s="52">
        <f>E51*Hoja1!E17</f>
        <v>0</v>
      </c>
      <c r="F80" s="52">
        <f>F51*Hoja1!F17</f>
        <v>0</v>
      </c>
      <c r="G80" s="52">
        <f>G51*Hoja1!G17</f>
        <v>0</v>
      </c>
      <c r="H80" s="52">
        <f>H51*Hoja1!H17</f>
        <v>0</v>
      </c>
      <c r="I80" s="52">
        <f>I51*Hoja1!I17</f>
        <v>0</v>
      </c>
      <c r="J80" s="52"/>
      <c r="K80" s="52">
        <f>K51*Hoja1!J17</f>
        <v>0</v>
      </c>
      <c r="L80" s="52">
        <f>L51*Hoja1!K17</f>
        <v>0</v>
      </c>
      <c r="M80" s="52">
        <f>M51*Hoja1!L17</f>
        <v>126.52100207544393</v>
      </c>
      <c r="N80" s="52">
        <f>N51*Hoja1!M17</f>
        <v>9.8158745118474773</v>
      </c>
      <c r="O80" s="52">
        <f>O51*Hoja1!N17</f>
        <v>0</v>
      </c>
      <c r="P80" s="52">
        <f>P51*Hoja1!O17</f>
        <v>0</v>
      </c>
      <c r="Q80" s="52">
        <f>Q51*Hoja1!P17</f>
        <v>0</v>
      </c>
      <c r="R80" s="52">
        <f>R51*Hoja1!Q17</f>
        <v>0</v>
      </c>
      <c r="S80" s="52">
        <f>S51*Hoja1!R17</f>
        <v>-19.623650594465964</v>
      </c>
      <c r="T80" s="52">
        <f>T51*Hoja1!S17</f>
        <v>0</v>
      </c>
      <c r="U80" s="52">
        <f>U51*Hoja1!T17</f>
        <v>0</v>
      </c>
      <c r="V80" s="52">
        <f>V51*Hoja1!U17</f>
        <v>0</v>
      </c>
      <c r="W80" s="52">
        <f>W51*Hoja1!V17</f>
        <v>0</v>
      </c>
      <c r="X80" s="52">
        <f>X51*Hoja1!W17</f>
        <v>0</v>
      </c>
      <c r="Y80" s="52">
        <f>Y51*Hoja1!X17</f>
        <v>0</v>
      </c>
      <c r="Z80" s="52">
        <f>Z51*Hoja1!Y17</f>
        <v>0</v>
      </c>
      <c r="AA80" s="52">
        <f>AA51*Hoja1!Z17</f>
        <v>0</v>
      </c>
      <c r="AB80" s="52">
        <f>AB51*Hoja1!AA17</f>
        <v>0</v>
      </c>
    </row>
    <row r="81" spans="2:28" x14ac:dyDescent="0.35">
      <c r="B81" s="51" t="s">
        <v>68</v>
      </c>
      <c r="C81" s="52">
        <f>C52*Hoja1!C18</f>
        <v>0</v>
      </c>
      <c r="D81" s="52">
        <f>D52*Hoja1!D18</f>
        <v>0</v>
      </c>
      <c r="E81" s="52">
        <f>E52*Hoja1!E18</f>
        <v>0</v>
      </c>
      <c r="F81" s="52">
        <f>F52*Hoja1!F18</f>
        <v>0</v>
      </c>
      <c r="G81" s="52">
        <f>G52*Hoja1!G18</f>
        <v>0</v>
      </c>
      <c r="H81" s="52">
        <f>H52*Hoja1!H18</f>
        <v>0</v>
      </c>
      <c r="I81" s="52">
        <f>I52*Hoja1!I18</f>
        <v>0</v>
      </c>
      <c r="J81" s="52"/>
      <c r="K81" s="52">
        <f>K52*Hoja1!J18</f>
        <v>0</v>
      </c>
      <c r="L81" s="52">
        <f>L52*Hoja1!K18</f>
        <v>0</v>
      </c>
      <c r="M81" s="52">
        <f>M52*Hoja1!L18</f>
        <v>397.98264056202424</v>
      </c>
      <c r="N81" s="52">
        <f>N52*Hoja1!M18</f>
        <v>0.23165376453784783</v>
      </c>
      <c r="O81" s="52">
        <f>O52*Hoja1!N18</f>
        <v>0</v>
      </c>
      <c r="P81" s="52">
        <f>P52*Hoja1!O18</f>
        <v>0</v>
      </c>
      <c r="Q81" s="52">
        <f>Q52*Hoja1!P18</f>
        <v>0</v>
      </c>
      <c r="R81" s="52">
        <f>R52*Hoja1!Q18</f>
        <v>136.10584228415513</v>
      </c>
      <c r="S81" s="52">
        <f>S52*Hoja1!R18</f>
        <v>-1.7400189542312303</v>
      </c>
      <c r="T81" s="52">
        <f>T52*Hoja1!S18</f>
        <v>0</v>
      </c>
      <c r="U81" s="52">
        <f>U52*Hoja1!T18</f>
        <v>0</v>
      </c>
      <c r="V81" s="52">
        <f>V52*Hoja1!U18</f>
        <v>0</v>
      </c>
      <c r="W81" s="52">
        <f>W52*Hoja1!V18</f>
        <v>0</v>
      </c>
      <c r="X81" s="52">
        <f>X52*Hoja1!W18</f>
        <v>0</v>
      </c>
      <c r="Y81" s="52">
        <f>Y52*Hoja1!X18</f>
        <v>0</v>
      </c>
      <c r="Z81" s="52">
        <f>Z52*Hoja1!Y18</f>
        <v>0</v>
      </c>
      <c r="AA81" s="52">
        <f>AA52*Hoja1!Z18</f>
        <v>0</v>
      </c>
      <c r="AB81" s="52">
        <f>AB52*Hoja1!AA18</f>
        <v>0</v>
      </c>
    </row>
    <row r="82" spans="2:28" x14ac:dyDescent="0.35">
      <c r="B82" s="51" t="s">
        <v>69</v>
      </c>
      <c r="C82" s="52">
        <f>C53*Hoja1!C19</f>
        <v>0</v>
      </c>
      <c r="D82" s="52">
        <f>D53*Hoja1!D19</f>
        <v>0</v>
      </c>
      <c r="E82" s="52">
        <f>E53*Hoja1!E19</f>
        <v>0</v>
      </c>
      <c r="F82" s="52">
        <f>F53*Hoja1!F19</f>
        <v>0</v>
      </c>
      <c r="G82" s="52">
        <f>G53*Hoja1!G19</f>
        <v>0</v>
      </c>
      <c r="H82" s="52">
        <f>H53*Hoja1!H19</f>
        <v>0</v>
      </c>
      <c r="I82" s="52">
        <f>I53*Hoja1!I19</f>
        <v>0</v>
      </c>
      <c r="J82" s="52"/>
      <c r="K82" s="52">
        <f>K53*Hoja1!J19</f>
        <v>0</v>
      </c>
      <c r="L82" s="52">
        <f>L53*Hoja1!K19</f>
        <v>0</v>
      </c>
      <c r="M82" s="52">
        <f>M53*Hoja1!L19</f>
        <v>959.0952461460995</v>
      </c>
      <c r="N82" s="52">
        <f>N53*Hoja1!M19</f>
        <v>39.578416881449812</v>
      </c>
      <c r="O82" s="52">
        <f>O53*Hoja1!N19</f>
        <v>2.8629044723943526E-2</v>
      </c>
      <c r="P82" s="52">
        <f>P53*Hoja1!O19</f>
        <v>0</v>
      </c>
      <c r="Q82" s="52">
        <f>Q53*Hoja1!P19</f>
        <v>0</v>
      </c>
      <c r="R82" s="52">
        <f>R53*Hoja1!Q19</f>
        <v>75.110509864683735</v>
      </c>
      <c r="S82" s="52">
        <f>S53*Hoja1!R19</f>
        <v>-63.648220274610296</v>
      </c>
      <c r="T82" s="52">
        <f>T53*Hoja1!S19</f>
        <v>300.57117722239406</v>
      </c>
      <c r="U82" s="52">
        <f>U53*Hoja1!T19</f>
        <v>0</v>
      </c>
      <c r="V82" s="52">
        <f>V53*Hoja1!U19</f>
        <v>0</v>
      </c>
      <c r="W82" s="52">
        <f>W53*Hoja1!V19</f>
        <v>0</v>
      </c>
      <c r="X82" s="52">
        <f>X53*Hoja1!W19</f>
        <v>0</v>
      </c>
      <c r="Y82" s="52">
        <f>Y53*Hoja1!X19</f>
        <v>0</v>
      </c>
      <c r="Z82" s="52">
        <f>Z53*Hoja1!Y19</f>
        <v>0</v>
      </c>
      <c r="AA82" s="52">
        <f>AA53*Hoja1!Z19</f>
        <v>0</v>
      </c>
      <c r="AB82" s="52">
        <f>AB53*Hoja1!AA19</f>
        <v>0</v>
      </c>
    </row>
    <row r="83" spans="2:28" x14ac:dyDescent="0.35">
      <c r="B83" s="51" t="s">
        <v>70</v>
      </c>
      <c r="C83" s="52">
        <f>C54*Hoja1!C20</f>
        <v>0</v>
      </c>
      <c r="D83" s="52">
        <f>D54*Hoja1!D20</f>
        <v>0</v>
      </c>
      <c r="E83" s="52">
        <f>E54*Hoja1!E20</f>
        <v>0</v>
      </c>
      <c r="F83" s="52">
        <f>F54*Hoja1!F20</f>
        <v>0</v>
      </c>
      <c r="G83" s="52">
        <f>G54*Hoja1!G20</f>
        <v>0</v>
      </c>
      <c r="H83" s="52">
        <f>H54*Hoja1!H20</f>
        <v>0</v>
      </c>
      <c r="I83" s="52">
        <f>I54*Hoja1!I20</f>
        <v>0</v>
      </c>
      <c r="J83" s="52"/>
      <c r="K83" s="52">
        <f>K54*Hoja1!J20</f>
        <v>0</v>
      </c>
      <c r="L83" s="52">
        <f>L54*Hoja1!K20</f>
        <v>0</v>
      </c>
      <c r="M83" s="52">
        <f>M54*Hoja1!L20</f>
        <v>172.1692452233091</v>
      </c>
      <c r="N83" s="52">
        <f>N54*Hoja1!M20</f>
        <v>38.197495355537015</v>
      </c>
      <c r="O83" s="52">
        <f>O54*Hoja1!N20</f>
        <v>7.1865004909941355E-2</v>
      </c>
      <c r="P83" s="52">
        <f>P54*Hoja1!O20</f>
        <v>0</v>
      </c>
      <c r="Q83" s="52">
        <f>Q54*Hoja1!P20</f>
        <v>0</v>
      </c>
      <c r="R83" s="52">
        <f>R54*Hoja1!Q20</f>
        <v>25.694058740948787</v>
      </c>
      <c r="S83" s="52">
        <f>S54*Hoja1!R20</f>
        <v>0</v>
      </c>
      <c r="T83" s="52">
        <f>T54*Hoja1!S20</f>
        <v>0</v>
      </c>
      <c r="U83" s="52">
        <f>U54*Hoja1!T20</f>
        <v>0</v>
      </c>
      <c r="V83" s="52">
        <f>V54*Hoja1!U20</f>
        <v>0</v>
      </c>
      <c r="W83" s="52">
        <f>W54*Hoja1!V20</f>
        <v>0</v>
      </c>
      <c r="X83" s="52">
        <f>X54*Hoja1!W20</f>
        <v>0</v>
      </c>
      <c r="Y83" s="52">
        <f>Y54*Hoja1!X20</f>
        <v>0</v>
      </c>
      <c r="Z83" s="52">
        <f>Z54*Hoja1!Y20</f>
        <v>0</v>
      </c>
      <c r="AA83" s="52">
        <f>AA54*Hoja1!Z20</f>
        <v>0</v>
      </c>
      <c r="AB83" s="52">
        <f>AB54*Hoja1!AA20</f>
        <v>0</v>
      </c>
    </row>
    <row r="84" spans="2:28" x14ac:dyDescent="0.35">
      <c r="B84" s="51" t="s">
        <v>71</v>
      </c>
      <c r="C84" s="52">
        <f>C55*Hoja1!C21</f>
        <v>0</v>
      </c>
      <c r="D84" s="52">
        <f>D55*Hoja1!D21</f>
        <v>0</v>
      </c>
      <c r="E84" s="52">
        <f>E55*Hoja1!E21</f>
        <v>0</v>
      </c>
      <c r="F84" s="52">
        <f>F55*Hoja1!F21</f>
        <v>0</v>
      </c>
      <c r="G84" s="52">
        <f>G55*Hoja1!G21</f>
        <v>0</v>
      </c>
      <c r="H84" s="52">
        <f>H55*Hoja1!H21</f>
        <v>0</v>
      </c>
      <c r="I84" s="52">
        <f>I55*Hoja1!I21</f>
        <v>0</v>
      </c>
      <c r="J84" s="52"/>
      <c r="K84" s="52">
        <f>K55*Hoja1!J21</f>
        <v>0</v>
      </c>
      <c r="L84" s="52">
        <f>L55*Hoja1!K21</f>
        <v>0</v>
      </c>
      <c r="M84" s="52">
        <f>M55*Hoja1!L21</f>
        <v>643.04401956371385</v>
      </c>
      <c r="N84" s="52">
        <f>N55*Hoja1!M21</f>
        <v>47.371351004712118</v>
      </c>
      <c r="O84" s="52">
        <f>O55*Hoja1!N21</f>
        <v>0</v>
      </c>
      <c r="P84" s="52">
        <f>P55*Hoja1!O21</f>
        <v>0</v>
      </c>
      <c r="Q84" s="52">
        <f>Q55*Hoja1!P21</f>
        <v>0</v>
      </c>
      <c r="R84" s="52">
        <f>R55*Hoja1!Q21</f>
        <v>256.00001203330584</v>
      </c>
      <c r="S84" s="52">
        <f>S55*Hoja1!R21</f>
        <v>-2.4176224892924303</v>
      </c>
      <c r="T84" s="52">
        <f>T55*Hoja1!S21</f>
        <v>0</v>
      </c>
      <c r="U84" s="52">
        <f>U55*Hoja1!T21</f>
        <v>0</v>
      </c>
      <c r="V84" s="52">
        <f>V55*Hoja1!U21</f>
        <v>0</v>
      </c>
      <c r="W84" s="52">
        <f>W55*Hoja1!V21</f>
        <v>0</v>
      </c>
      <c r="X84" s="52">
        <f>X55*Hoja1!W21</f>
        <v>0</v>
      </c>
      <c r="Y84" s="52">
        <f>Y55*Hoja1!X21</f>
        <v>0</v>
      </c>
      <c r="Z84" s="52">
        <f>Z55*Hoja1!Y21</f>
        <v>0</v>
      </c>
      <c r="AA84" s="52">
        <f>AA55*Hoja1!Z21</f>
        <v>0</v>
      </c>
      <c r="AB84" s="52">
        <f>AB55*Hoja1!AA21</f>
        <v>0</v>
      </c>
    </row>
    <row r="85" spans="2:28" x14ac:dyDescent="0.35">
      <c r="B85" s="56" t="s">
        <v>136</v>
      </c>
      <c r="C85" s="53">
        <f>SUM(C76:C84)</f>
        <v>0</v>
      </c>
      <c r="D85" s="53">
        <f t="shared" ref="D85:AB85" si="36">SUM(D76:D84)</f>
        <v>0</v>
      </c>
      <c r="E85" s="53">
        <f t="shared" si="36"/>
        <v>0</v>
      </c>
      <c r="F85" s="53">
        <f t="shared" si="36"/>
        <v>0</v>
      </c>
      <c r="G85" s="53">
        <f t="shared" si="36"/>
        <v>0</v>
      </c>
      <c r="H85" s="53">
        <f t="shared" si="36"/>
        <v>1219.2670645872633</v>
      </c>
      <c r="I85" s="53">
        <f t="shared" si="36"/>
        <v>0</v>
      </c>
      <c r="J85" s="53">
        <f t="shared" si="36"/>
        <v>0</v>
      </c>
      <c r="K85" s="53">
        <f t="shared" si="36"/>
        <v>10.39367045974732</v>
      </c>
      <c r="L85" s="53">
        <f t="shared" si="36"/>
        <v>0</v>
      </c>
      <c r="M85" s="53">
        <f t="shared" si="36"/>
        <v>3336.7710416416749</v>
      </c>
      <c r="N85" s="53">
        <f t="shared" si="36"/>
        <v>230.75955924494227</v>
      </c>
      <c r="O85" s="53">
        <f t="shared" si="36"/>
        <v>1.3376572541048037</v>
      </c>
      <c r="P85" s="53">
        <f t="shared" si="36"/>
        <v>0</v>
      </c>
      <c r="Q85" s="53">
        <f t="shared" si="36"/>
        <v>0</v>
      </c>
      <c r="R85" s="53">
        <f t="shared" si="36"/>
        <v>665.85136366977576</v>
      </c>
      <c r="S85" s="53">
        <f t="shared" si="36"/>
        <v>-146.67323357176704</v>
      </c>
      <c r="T85" s="53">
        <f t="shared" si="36"/>
        <v>300.57117722239406</v>
      </c>
      <c r="U85" s="53">
        <f t="shared" si="36"/>
        <v>0</v>
      </c>
      <c r="V85" s="53">
        <f t="shared" si="36"/>
        <v>0</v>
      </c>
      <c r="W85" s="53">
        <f t="shared" si="36"/>
        <v>0</v>
      </c>
      <c r="X85" s="53">
        <f t="shared" si="36"/>
        <v>0</v>
      </c>
      <c r="Y85" s="53">
        <f t="shared" ref="Y85:Z85" si="37">SUM(Y76:Y84)</f>
        <v>0</v>
      </c>
      <c r="Z85" s="53">
        <f t="shared" si="37"/>
        <v>0</v>
      </c>
      <c r="AA85" s="53">
        <f t="shared" si="36"/>
        <v>0</v>
      </c>
      <c r="AB85" s="53">
        <f t="shared" si="36"/>
        <v>0</v>
      </c>
    </row>
    <row r="86" spans="2:28" x14ac:dyDescent="0.35">
      <c r="B86" s="55" t="s">
        <v>135</v>
      </c>
      <c r="C86" s="53">
        <f>C57*Hoja1!C$23</f>
        <v>0</v>
      </c>
      <c r="D86" s="53">
        <f>D57*Hoja1!D$23</f>
        <v>0</v>
      </c>
      <c r="E86" s="53">
        <f>E57*Hoja1!E$23</f>
        <v>0</v>
      </c>
      <c r="F86" s="53">
        <f>F57*Hoja1!F$23</f>
        <v>0</v>
      </c>
      <c r="G86" s="53">
        <f>G57*Hoja1!G$23</f>
        <v>0</v>
      </c>
      <c r="H86" s="53">
        <f>H57*Hoja1!H$23</f>
        <v>0</v>
      </c>
      <c r="I86" s="53">
        <f>I57*Hoja1!I$23</f>
        <v>0</v>
      </c>
      <c r="J86" s="53">
        <f>J57*Hoja1!J$23</f>
        <v>0</v>
      </c>
      <c r="K86" s="53">
        <f>K57*Hoja1!J$23</f>
        <v>0</v>
      </c>
      <c r="L86" s="53">
        <f>L57*Hoja1!K23</f>
        <v>0</v>
      </c>
      <c r="M86" s="53">
        <f>M57*Hoja1!L$23</f>
        <v>0</v>
      </c>
      <c r="N86" s="53">
        <f>N57*Hoja1!M$23</f>
        <v>565.50291289167956</v>
      </c>
      <c r="O86" s="53">
        <f>O57*Hoja1!N$23</f>
        <v>1259.6362513749089</v>
      </c>
      <c r="P86" s="53">
        <f>P57*Hoja1!O$23</f>
        <v>0</v>
      </c>
      <c r="Q86" s="53">
        <f>Q57*Hoja1!P$23</f>
        <v>6.3138276015630499</v>
      </c>
      <c r="R86" s="53">
        <f>R57*Hoja1!Q$23</f>
        <v>1392.680764175906</v>
      </c>
      <c r="S86" s="53">
        <f>S57*Hoja1!R$23</f>
        <v>0</v>
      </c>
      <c r="T86" s="53">
        <f>T57*Hoja1!S$23</f>
        <v>0</v>
      </c>
      <c r="U86" s="53">
        <f>U57*Hoja1!T$23</f>
        <v>0</v>
      </c>
      <c r="V86" s="53">
        <f>V57*Hoja1!U$23</f>
        <v>0</v>
      </c>
      <c r="W86" s="53">
        <f>W57*Hoja1!V$23</f>
        <v>0</v>
      </c>
      <c r="X86" s="53">
        <f>X57*Hoja1!W$23</f>
        <v>0</v>
      </c>
      <c r="Y86" s="53">
        <f>Y57*Hoja1!X$23</f>
        <v>0</v>
      </c>
      <c r="Z86" s="53">
        <f>Z57*Hoja1!Y$23</f>
        <v>0</v>
      </c>
      <c r="AA86" s="53">
        <f>AA57*Hoja1!Z23</f>
        <v>0</v>
      </c>
      <c r="AB86" s="53">
        <f>AB57*Hoja1!AA23</f>
        <v>0</v>
      </c>
    </row>
    <row r="87" spans="2:28" x14ac:dyDescent="0.35">
      <c r="B87" s="51" t="s">
        <v>132</v>
      </c>
      <c r="C87" s="53">
        <f>C58*Hoja1!C$23</f>
        <v>0</v>
      </c>
      <c r="D87" s="53">
        <f>D58*Hoja1!D$23</f>
        <v>0</v>
      </c>
      <c r="E87" s="53">
        <f>E58*Hoja1!E$23</f>
        <v>0</v>
      </c>
      <c r="F87" s="53">
        <f>F58*Hoja1!F$23</f>
        <v>0</v>
      </c>
      <c r="G87" s="53">
        <f>G58*Hoja1!G$23</f>
        <v>0</v>
      </c>
      <c r="H87" s="53">
        <f>H58*Hoja1!H$23</f>
        <v>0</v>
      </c>
      <c r="I87" s="53">
        <f>I58*Hoja1!I$23</f>
        <v>0</v>
      </c>
      <c r="J87" s="53">
        <f>J58*Hoja1!J$23</f>
        <v>0</v>
      </c>
      <c r="K87" s="52">
        <f>K58*Hoja1!J$23</f>
        <v>0</v>
      </c>
      <c r="L87" s="52"/>
      <c r="M87" s="52">
        <f>M58*Hoja1!L$23</f>
        <v>0</v>
      </c>
      <c r="N87" s="52">
        <f>N58*Hoja1!M$23</f>
        <v>565.50291289167956</v>
      </c>
      <c r="O87" s="52">
        <f>O58*Hoja1!N$23</f>
        <v>1257.964422174909</v>
      </c>
      <c r="P87" s="52">
        <f>P58*Hoja1!O$23</f>
        <v>0</v>
      </c>
      <c r="Q87" s="52">
        <f>Q58*Hoja1!P$23</f>
        <v>0</v>
      </c>
      <c r="R87" s="52">
        <f>R58*Hoja1!Q$23</f>
        <v>1392.680764175906</v>
      </c>
      <c r="S87" s="52">
        <f>S58*Hoja1!R$23</f>
        <v>0</v>
      </c>
      <c r="T87" s="52">
        <f>T58*Hoja1!S$23</f>
        <v>0</v>
      </c>
      <c r="U87" s="52">
        <f>U58*Hoja1!T$23</f>
        <v>0</v>
      </c>
      <c r="V87" s="52">
        <f>V58*Hoja1!U$23</f>
        <v>0</v>
      </c>
      <c r="W87" s="52">
        <f>W58*Hoja1!V$23</f>
        <v>0</v>
      </c>
      <c r="X87" s="52">
        <f>X58*Hoja1!W$23</f>
        <v>0</v>
      </c>
      <c r="Y87" s="52">
        <f>Y58*Hoja1!X$23</f>
        <v>0</v>
      </c>
      <c r="Z87" s="52">
        <f>Z58*Hoja1!Y$23</f>
        <v>0</v>
      </c>
      <c r="AA87" s="52"/>
      <c r="AB87" s="52"/>
    </row>
    <row r="88" spans="2:28" x14ac:dyDescent="0.35">
      <c r="B88" s="51" t="s">
        <v>133</v>
      </c>
      <c r="C88" s="53">
        <f>C59*Hoja1!C$23</f>
        <v>0</v>
      </c>
      <c r="D88" s="53">
        <f>D59*Hoja1!D$23</f>
        <v>0</v>
      </c>
      <c r="E88" s="53">
        <f>E59*Hoja1!E$23</f>
        <v>0</v>
      </c>
      <c r="F88" s="53">
        <f>F59*Hoja1!F$23</f>
        <v>0</v>
      </c>
      <c r="G88" s="53">
        <f>G59*Hoja1!G$23</f>
        <v>0</v>
      </c>
      <c r="H88" s="53">
        <f>H59*Hoja1!H$23</f>
        <v>0</v>
      </c>
      <c r="I88" s="53">
        <f>I59*Hoja1!I$23</f>
        <v>0</v>
      </c>
      <c r="J88" s="53">
        <f>J59*Hoja1!J$23</f>
        <v>0</v>
      </c>
      <c r="K88" s="52">
        <f>K59*Hoja1!J$23</f>
        <v>0</v>
      </c>
      <c r="L88" s="52"/>
      <c r="M88" s="52">
        <f>M59*Hoja1!L$23</f>
        <v>0</v>
      </c>
      <c r="N88" s="52">
        <f>N59*Hoja1!M$23</f>
        <v>0</v>
      </c>
      <c r="O88" s="52">
        <f>O59*Hoja1!N$23</f>
        <v>1.6718292000000001</v>
      </c>
      <c r="P88" s="52">
        <f>P59*Hoja1!O$23</f>
        <v>0</v>
      </c>
      <c r="Q88" s="52">
        <f>Q59*Hoja1!P$23</f>
        <v>6.3138276015630499</v>
      </c>
      <c r="R88" s="52">
        <f>R59*Hoja1!Q$23</f>
        <v>0</v>
      </c>
      <c r="S88" s="52">
        <f>S59*Hoja1!R$23</f>
        <v>0</v>
      </c>
      <c r="T88" s="52">
        <f>T59*Hoja1!S$23</f>
        <v>0</v>
      </c>
      <c r="U88" s="52">
        <f>U59*Hoja1!T$23</f>
        <v>0</v>
      </c>
      <c r="V88" s="52">
        <f>V59*Hoja1!U$23</f>
        <v>0</v>
      </c>
      <c r="W88" s="52">
        <f>W59*Hoja1!V$23</f>
        <v>0</v>
      </c>
      <c r="X88" s="52">
        <f>X59*Hoja1!W$23</f>
        <v>0</v>
      </c>
      <c r="Y88" s="52">
        <f>Y59*Hoja1!X$23</f>
        <v>0</v>
      </c>
      <c r="Z88" s="52">
        <f>Z59*Hoja1!Y$23</f>
        <v>0</v>
      </c>
      <c r="AA88" s="52"/>
      <c r="AB88" s="52"/>
    </row>
    <row r="89" spans="2:28" x14ac:dyDescent="0.35">
      <c r="B89" s="51" t="s">
        <v>134</v>
      </c>
      <c r="C89" s="53">
        <f>C60*Hoja1!C$23</f>
        <v>0</v>
      </c>
      <c r="D89" s="53">
        <f>D60*Hoja1!D$23</f>
        <v>0</v>
      </c>
      <c r="E89" s="53">
        <f>E60*Hoja1!E$23</f>
        <v>0</v>
      </c>
      <c r="F89" s="53">
        <f>F60*Hoja1!F$23</f>
        <v>0</v>
      </c>
      <c r="G89" s="53">
        <f>G60*Hoja1!G$23</f>
        <v>0</v>
      </c>
      <c r="H89" s="53">
        <f>H60*Hoja1!H$23</f>
        <v>0</v>
      </c>
      <c r="I89" s="53">
        <f>I60*Hoja1!I$23</f>
        <v>0</v>
      </c>
      <c r="J89" s="53">
        <f>J60*Hoja1!J$23</f>
        <v>0</v>
      </c>
      <c r="K89" s="52">
        <f>K60*Hoja1!J$23</f>
        <v>0</v>
      </c>
      <c r="L89" s="52"/>
      <c r="M89" s="52">
        <f>M60*Hoja1!L$23</f>
        <v>0</v>
      </c>
      <c r="N89" s="52">
        <f>N60*Hoja1!M$23</f>
        <v>0</v>
      </c>
      <c r="O89" s="52">
        <f>O60*Hoja1!N$23</f>
        <v>0</v>
      </c>
      <c r="P89" s="52">
        <f>P60*Hoja1!O$23</f>
        <v>0</v>
      </c>
      <c r="Q89" s="52">
        <f>Q60*Hoja1!P$23</f>
        <v>0</v>
      </c>
      <c r="R89" s="52">
        <f>R60*Hoja1!Q$23</f>
        <v>0</v>
      </c>
      <c r="S89" s="52">
        <f>S60*Hoja1!R$23</f>
        <v>0</v>
      </c>
      <c r="T89" s="52">
        <f>T60*Hoja1!S$23</f>
        <v>0</v>
      </c>
      <c r="U89" s="52">
        <f>U60*Hoja1!T$23</f>
        <v>0</v>
      </c>
      <c r="V89" s="52">
        <f>V60*Hoja1!U$23</f>
        <v>0</v>
      </c>
      <c r="W89" s="52">
        <f>W60*Hoja1!V$23</f>
        <v>0</v>
      </c>
      <c r="X89" s="52">
        <f>X60*Hoja1!W$23</f>
        <v>0</v>
      </c>
      <c r="Y89" s="52">
        <f>Y60*Hoja1!X$23</f>
        <v>0</v>
      </c>
      <c r="Z89" s="52">
        <f>Z60*Hoja1!Y$23</f>
        <v>0</v>
      </c>
      <c r="AA89" s="52"/>
      <c r="AB89" s="52"/>
    </row>
    <row r="90" spans="2:28" x14ac:dyDescent="0.35">
      <c r="B90" s="55" t="s">
        <v>139</v>
      </c>
      <c r="C90" s="53">
        <f>C61*Hoja1!C24</f>
        <v>0</v>
      </c>
      <c r="D90" s="53">
        <f>D61*Hoja1!D24</f>
        <v>0</v>
      </c>
      <c r="E90" s="53">
        <f>E61*Hoja1!E24</f>
        <v>0</v>
      </c>
      <c r="F90" s="53">
        <f>F61*Hoja1!F24</f>
        <v>0</v>
      </c>
      <c r="G90" s="53">
        <f>G61*Hoja1!G24</f>
        <v>0</v>
      </c>
      <c r="H90" s="53">
        <f>H61*Hoja1!H24</f>
        <v>0</v>
      </c>
      <c r="I90" s="53">
        <f>I61*Hoja1!I24</f>
        <v>0</v>
      </c>
      <c r="J90" s="53"/>
      <c r="K90" s="53">
        <f>K61*Hoja1!J24</f>
        <v>0</v>
      </c>
      <c r="L90" s="53">
        <f>L61*Hoja1!K24</f>
        <v>0</v>
      </c>
      <c r="M90" s="53">
        <f>M61*Hoja1!L24</f>
        <v>939.26108282822327</v>
      </c>
      <c r="N90" s="53">
        <f>N61*Hoja1!M24</f>
        <v>0</v>
      </c>
      <c r="O90" s="53">
        <f>O61*Hoja1!N24</f>
        <v>0</v>
      </c>
      <c r="P90" s="53">
        <f>P61*Hoja1!O24</f>
        <v>0</v>
      </c>
      <c r="Q90" s="53">
        <f>Q61*Hoja1!P24</f>
        <v>0</v>
      </c>
      <c r="R90" s="53">
        <f>R61*Hoja1!Q24</f>
        <v>119.81681809755858</v>
      </c>
      <c r="S90" s="53">
        <f>S61*Hoja1!R24</f>
        <v>0</v>
      </c>
      <c r="T90" s="53">
        <f>T61*Hoja1!S24</f>
        <v>0</v>
      </c>
      <c r="U90" s="53">
        <f>U61*Hoja1!T24</f>
        <v>0</v>
      </c>
      <c r="V90" s="53">
        <f>V61*Hoja1!U24</f>
        <v>0</v>
      </c>
      <c r="W90" s="53">
        <f>W61*Hoja1!V24</f>
        <v>0</v>
      </c>
      <c r="X90" s="53">
        <f>X61*Hoja1!W24</f>
        <v>0</v>
      </c>
      <c r="Y90" s="53">
        <f>Y61*Hoja1!X24</f>
        <v>0</v>
      </c>
      <c r="Z90" s="53">
        <f>Z61*Hoja1!Y24</f>
        <v>0</v>
      </c>
      <c r="AA90" s="53">
        <f>AA61*Hoja1!Z24</f>
        <v>0</v>
      </c>
      <c r="AB90" s="53">
        <f>AB61*Hoja1!AA24</f>
        <v>0</v>
      </c>
    </row>
    <row r="91" spans="2:28" x14ac:dyDescent="0.35">
      <c r="B91" s="55" t="s">
        <v>140</v>
      </c>
      <c r="C91" s="53">
        <f>C62*Hoja1!C25</f>
        <v>0</v>
      </c>
      <c r="D91" s="53">
        <f>D62*Hoja1!D25</f>
        <v>0</v>
      </c>
      <c r="E91" s="53">
        <f>E62*Hoja1!E25</f>
        <v>0</v>
      </c>
      <c r="F91" s="53">
        <f>F62*Hoja1!F25</f>
        <v>0</v>
      </c>
      <c r="G91" s="53">
        <f>G62*Hoja1!G25</f>
        <v>0</v>
      </c>
      <c r="H91" s="53">
        <f>H62*Hoja1!H25</f>
        <v>0</v>
      </c>
      <c r="I91" s="53">
        <f>I62*Hoja1!I25</f>
        <v>0</v>
      </c>
      <c r="J91" s="53"/>
      <c r="K91" s="53">
        <f>K62*Hoja1!J25</f>
        <v>0</v>
      </c>
      <c r="L91" s="53">
        <f>L62*Hoja1!K25</f>
        <v>0</v>
      </c>
      <c r="M91" s="53">
        <f>M62*Hoja1!L25</f>
        <v>0</v>
      </c>
      <c r="N91" s="53">
        <f>N62*Hoja1!M25</f>
        <v>79.186705905863789</v>
      </c>
      <c r="O91" s="53">
        <f>O62*Hoja1!N25</f>
        <v>28.681162019092778</v>
      </c>
      <c r="P91" s="53">
        <f>P62*Hoja1!O25</f>
        <v>0</v>
      </c>
      <c r="Q91" s="53">
        <f>Q62*Hoja1!P25</f>
        <v>0</v>
      </c>
      <c r="R91" s="53">
        <f>R62*Hoja1!Q25</f>
        <v>0</v>
      </c>
      <c r="S91" s="53">
        <f>S62*Hoja1!R25</f>
        <v>0</v>
      </c>
      <c r="T91" s="53">
        <f>T62*Hoja1!S25</f>
        <v>0</v>
      </c>
      <c r="U91" s="53">
        <f>U62*Hoja1!T25</f>
        <v>0</v>
      </c>
      <c r="V91" s="53">
        <f>V62*Hoja1!U25</f>
        <v>0</v>
      </c>
      <c r="W91" s="53">
        <f>W62*Hoja1!V25</f>
        <v>0</v>
      </c>
      <c r="X91" s="53">
        <f>X62*Hoja1!W25</f>
        <v>0</v>
      </c>
      <c r="Y91" s="53">
        <f>Y62*Hoja1!X25</f>
        <v>0</v>
      </c>
      <c r="Z91" s="53">
        <f>Z62*Hoja1!Y25</f>
        <v>0</v>
      </c>
      <c r="AA91" s="53">
        <f>AA62*Hoja1!Z25</f>
        <v>0</v>
      </c>
      <c r="AB91" s="53">
        <f>AB62*Hoja1!AA25</f>
        <v>0</v>
      </c>
    </row>
    <row r="92" spans="2:28" x14ac:dyDescent="0.35">
      <c r="B92" s="59" t="s">
        <v>75</v>
      </c>
      <c r="C92" s="60">
        <f>+IFERROR(C71+C75+C85+C86+C90+C91, " ")</f>
        <v>0</v>
      </c>
      <c r="D92" s="60">
        <f t="shared" ref="D92:AB92" si="38">+IFERROR(D71+D75+D85+D86+D90+D91, " ")</f>
        <v>0</v>
      </c>
      <c r="E92" s="60">
        <f t="shared" si="38"/>
        <v>0</v>
      </c>
      <c r="F92" s="60">
        <f t="shared" si="38"/>
        <v>0</v>
      </c>
      <c r="G92" s="60">
        <f t="shared" si="38"/>
        <v>137.42020356594421</v>
      </c>
      <c r="H92" s="60">
        <f t="shared" si="38"/>
        <v>1219.2670645872633</v>
      </c>
      <c r="I92" s="60">
        <f t="shared" si="38"/>
        <v>14.804520701169047</v>
      </c>
      <c r="J92" s="60">
        <f t="shared" si="38"/>
        <v>0</v>
      </c>
      <c r="K92" s="60">
        <f t="shared" si="38"/>
        <v>12.068942494210962</v>
      </c>
      <c r="L92" s="60">
        <f t="shared" si="38"/>
        <v>0</v>
      </c>
      <c r="M92" s="60">
        <f t="shared" si="38"/>
        <v>7661.0616242225515</v>
      </c>
      <c r="N92" s="60">
        <f t="shared" si="38"/>
        <v>2992.5120628776726</v>
      </c>
      <c r="O92" s="60">
        <f t="shared" si="38"/>
        <v>1289.6736759577896</v>
      </c>
      <c r="P92" s="60">
        <f t="shared" si="38"/>
        <v>1.1588545928159242</v>
      </c>
      <c r="Q92" s="60">
        <f t="shared" si="38"/>
        <v>6.3138276015630499</v>
      </c>
      <c r="R92" s="60">
        <f t="shared" si="38"/>
        <v>2327.5018794279144</v>
      </c>
      <c r="S92" s="60">
        <f t="shared" si="38"/>
        <v>-146.67323357176704</v>
      </c>
      <c r="T92" s="60">
        <f t="shared" si="38"/>
        <v>300.57117722239406</v>
      </c>
      <c r="U92" s="60">
        <f t="shared" si="38"/>
        <v>17.169376684356603</v>
      </c>
      <c r="V92" s="60">
        <f t="shared" si="38"/>
        <v>0</v>
      </c>
      <c r="W92" s="60">
        <f t="shared" si="38"/>
        <v>0</v>
      </c>
      <c r="X92" s="60">
        <f t="shared" si="38"/>
        <v>0</v>
      </c>
      <c r="Y92" s="60">
        <f t="shared" ref="Y92:Z92" si="39">+IFERROR(Y71+Y75+Y85+Y86+Y90+Y91, " ")</f>
        <v>0</v>
      </c>
      <c r="Z92" s="60">
        <f t="shared" si="39"/>
        <v>0</v>
      </c>
      <c r="AA92" s="60">
        <f t="shared" si="38"/>
        <v>0</v>
      </c>
      <c r="AB92" s="60">
        <f t="shared" si="38"/>
        <v>0</v>
      </c>
    </row>
    <row r="93" spans="2:28" x14ac:dyDescent="0.35">
      <c r="B93" s="78" t="s">
        <v>76</v>
      </c>
      <c r="C93" s="53">
        <f>C64*Hoja1!C27</f>
        <v>0</v>
      </c>
      <c r="D93" s="60" t="str">
        <f t="shared" ref="D93" si="40">IFERROR(D92/D63, " ")</f>
        <v xml:space="preserve"> </v>
      </c>
      <c r="E93" s="60">
        <f t="shared" ref="E93" si="41">IFERROR(E92/E63, " ")</f>
        <v>0</v>
      </c>
      <c r="F93" s="60" t="str">
        <f t="shared" ref="F93" si="42">IFERROR(F92/F63, " ")</f>
        <v xml:space="preserve"> </v>
      </c>
      <c r="G93" s="60">
        <f t="shared" ref="G93" si="43">IFERROR(G92/G63, " ")</f>
        <v>0.11226496743746642</v>
      </c>
      <c r="H93" s="60">
        <f t="shared" ref="H93" si="44">IFERROR(H92/H63, " ")</f>
        <v>0.65</v>
      </c>
      <c r="I93" s="60">
        <f t="shared" ref="I93" si="45">IFERROR(I92/I63, " ")</f>
        <v>0.22661584805805562</v>
      </c>
      <c r="J93" s="60" t="str">
        <f t="shared" ref="J93" si="46">IFERROR(J92/J63, " ")</f>
        <v xml:space="preserve"> </v>
      </c>
      <c r="K93" s="60">
        <f t="shared" ref="K93" si="47">IFERROR(K92/K63, " ")</f>
        <v>0.25983256582406111</v>
      </c>
      <c r="L93" s="60" t="str">
        <f t="shared" ref="L93" si="48">IFERROR(L92/L63, " ")</f>
        <v xml:space="preserve"> </v>
      </c>
      <c r="M93" s="60">
        <f t="shared" ref="M93" si="49">IFERROR(M92/M63, " ")</f>
        <v>0.64818154911216286</v>
      </c>
      <c r="N93" s="60">
        <f t="shared" ref="N93" si="50">IFERROR(N92/N63, " ")</f>
        <v>0.35486066088412249</v>
      </c>
      <c r="O93" s="60">
        <f t="shared" ref="O93" si="51">IFERROR(O92/O63, " ")</f>
        <v>0.17999928175380431</v>
      </c>
      <c r="P93" s="60">
        <f t="shared" ref="P93" si="52">IFERROR(P92/P63, " ")</f>
        <v>1.4014455684200679E-2</v>
      </c>
      <c r="Q93" s="60">
        <f t="shared" ref="Q93" si="53">IFERROR(Q92/Q63, " ")</f>
        <v>0.18</v>
      </c>
      <c r="R93" s="60">
        <f t="shared" ref="R93" si="54">IFERROR(R92/R63, " ")</f>
        <v>0.30404627794876954</v>
      </c>
      <c r="S93" s="60">
        <f t="shared" ref="S93" si="55">IFERROR(S92/S63, " ")</f>
        <v>0.63000000000000012</v>
      </c>
      <c r="T93" s="60">
        <f t="shared" ref="T93" si="56">IFERROR(T92/T63, " ")</f>
        <v>0.65</v>
      </c>
      <c r="U93" s="60">
        <f t="shared" ref="U93" si="57">IFERROR(U92/U63, " ")</f>
        <v>0.19747122375981643</v>
      </c>
      <c r="V93" s="60" t="str">
        <f t="shared" ref="V93" si="58">IFERROR(V92/V63, " ")</f>
        <v xml:space="preserve"> </v>
      </c>
      <c r="W93" s="60" t="str">
        <f t="shared" ref="W93" si="59">IFERROR(W92/W63, " ")</f>
        <v xml:space="preserve"> </v>
      </c>
      <c r="X93" s="60" t="str">
        <f t="shared" ref="X93" si="60">IFERROR(X92/X63, " ")</f>
        <v xml:space="preserve"> </v>
      </c>
      <c r="Y93" s="60" t="str">
        <f t="shared" ref="Y93:Z93" si="61">IFERROR(Y92/Y63, " ")</f>
        <v xml:space="preserve"> </v>
      </c>
      <c r="Z93" s="60" t="str">
        <f t="shared" si="61"/>
        <v xml:space="preserve"> </v>
      </c>
      <c r="AA93" s="60" t="str">
        <f t="shared" ref="AA93" si="62">IFERROR(AA92/AA63, " ")</f>
        <v xml:space="preserve"> </v>
      </c>
      <c r="AB93" s="60" t="str">
        <f t="shared" ref="AB93" si="63">IFERROR(AB92/AB63, " ")</f>
        <v xml:space="preserve"> </v>
      </c>
    </row>
    <row r="95" spans="2:28" ht="18" x14ac:dyDescent="0.35">
      <c r="B95" s="123" t="s">
        <v>143</v>
      </c>
    </row>
    <row r="96" spans="2:28" x14ac:dyDescent="0.35">
      <c r="B96" s="69" t="s">
        <v>130</v>
      </c>
    </row>
    <row r="100" spans="3:28" x14ac:dyDescent="0.35">
      <c r="C100" s="68">
        <f>+C32-C63</f>
        <v>0</v>
      </c>
      <c r="D100" s="68">
        <f t="shared" ref="D100:AB100" si="64">+D32-D63</f>
        <v>0</v>
      </c>
      <c r="E100" s="68">
        <f t="shared" si="64"/>
        <v>0</v>
      </c>
      <c r="F100" s="68">
        <f t="shared" si="64"/>
        <v>0</v>
      </c>
      <c r="G100" s="68">
        <f t="shared" si="64"/>
        <v>0</v>
      </c>
      <c r="H100" s="68">
        <f t="shared" si="64"/>
        <v>0</v>
      </c>
      <c r="I100" s="68">
        <f t="shared" si="64"/>
        <v>0</v>
      </c>
      <c r="J100" s="68">
        <f t="shared" si="64"/>
        <v>0</v>
      </c>
      <c r="K100" s="68">
        <f t="shared" si="64"/>
        <v>0</v>
      </c>
      <c r="L100" s="68">
        <f t="shared" si="64"/>
        <v>0</v>
      </c>
      <c r="M100" s="68">
        <f t="shared" si="64"/>
        <v>0</v>
      </c>
      <c r="N100" s="68">
        <f t="shared" si="64"/>
        <v>0</v>
      </c>
      <c r="O100" s="68">
        <f t="shared" si="64"/>
        <v>0</v>
      </c>
      <c r="P100" s="68">
        <f t="shared" si="64"/>
        <v>0</v>
      </c>
      <c r="Q100" s="68">
        <f t="shared" si="64"/>
        <v>0</v>
      </c>
      <c r="R100" s="68">
        <f t="shared" si="64"/>
        <v>0</v>
      </c>
      <c r="S100" s="68">
        <f t="shared" si="64"/>
        <v>0</v>
      </c>
      <c r="T100" s="68">
        <f t="shared" si="64"/>
        <v>0</v>
      </c>
      <c r="U100" s="68">
        <f t="shared" si="64"/>
        <v>0</v>
      </c>
      <c r="V100" s="68">
        <f t="shared" si="64"/>
        <v>0</v>
      </c>
      <c r="W100" s="68">
        <f t="shared" si="64"/>
        <v>0</v>
      </c>
      <c r="X100" s="68">
        <f t="shared" si="64"/>
        <v>0</v>
      </c>
      <c r="Y100" s="68"/>
      <c r="Z100" s="68"/>
      <c r="AA100" s="68">
        <f t="shared" si="64"/>
        <v>0</v>
      </c>
      <c r="AB100" s="68">
        <f t="shared" si="64"/>
        <v>0</v>
      </c>
    </row>
  </sheetData>
  <mergeCells count="6">
    <mergeCell ref="C1:L1"/>
    <mergeCell ref="M1:AA1"/>
    <mergeCell ref="D37:L37"/>
    <mergeCell ref="M37:AA37"/>
    <mergeCell ref="D66:L66"/>
    <mergeCell ref="M66:AA66"/>
  </mergeCells>
  <printOptions horizontalCentered="1" verticalCentered="1"/>
  <pageMargins left="0.39370078740157483" right="0.39370078740157483" top="0.74803149606299213" bottom="0.74803149606299213" header="0.31496062992125984" footer="0.31496062992125984"/>
  <pageSetup paperSize="9" scale="32" orientation="landscape" horizontalDpi="200" verticalDpi="200" r:id="rId1"/>
  <ignoredErrors>
    <ignoredError sqref="D6:E6 D17:I17 F9:I9 D10:I10 K7:K10 D13:I13 K13:K14 K36:L37 D25:I25 D24 F24:I24 K39:L39 D39:I39 K17:K26 K42:K47 D8:I8 F7:I7 G14:I14 E23:I23 D30:I37 E26:I26 F27:G27 D61:I62 D19:I22 D18:F18 H18:I18 D28:F29 H28:H29 D42:I43 H40 D40:F41 H41:I41 D45:I46 D44:F44 H44 D16:E16 I16 I27 D51 E47:G47 I47 K29:K35 K61:K62 G16 F48:I56 K49:K56 D56"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H100"/>
  <sheetViews>
    <sheetView showZeros="0" zoomScale="90" zoomScaleNormal="90" workbookViewId="0">
      <pane xSplit="2" ySplit="2" topLeftCell="C3" activePane="bottomRight" state="frozen"/>
      <selection activeCell="AJ35" sqref="AJ35"/>
      <selection pane="topRight" activeCell="AJ35" sqref="AJ35"/>
      <selection pane="bottomLeft" activeCell="AJ35" sqref="AJ35"/>
      <selection pane="bottomRight" activeCell="AJ35" sqref="AJ35"/>
    </sheetView>
  </sheetViews>
  <sheetFormatPr baseColWidth="10" defaultColWidth="11.42578125" defaultRowHeight="15" x14ac:dyDescent="0.35"/>
  <cols>
    <col min="1" max="1" width="2.140625" style="1" customWidth="1"/>
    <col min="2" max="2" width="22.7109375" style="1" customWidth="1"/>
    <col min="3" max="3" width="9.7109375" style="1" customWidth="1"/>
    <col min="4" max="4" width="9.42578125" style="1" customWidth="1"/>
    <col min="5" max="6" width="9.140625" style="1" customWidth="1"/>
    <col min="7" max="7" width="9.5703125" style="1" customWidth="1"/>
    <col min="8" max="8" width="8.5703125" style="1" customWidth="1"/>
    <col min="9" max="9" width="9.140625" style="1" customWidth="1"/>
    <col min="10" max="10" width="9.28515625" style="1" customWidth="1"/>
    <col min="11" max="11" width="10.7109375" style="1" customWidth="1"/>
    <col min="12" max="12" width="11.42578125" style="1" customWidth="1"/>
    <col min="13" max="13" width="10.5703125" style="1" customWidth="1"/>
    <col min="14" max="14" width="9.85546875" style="1" customWidth="1"/>
    <col min="15" max="15" width="12" style="1" customWidth="1"/>
    <col min="16" max="16" width="9.85546875" style="1" customWidth="1"/>
    <col min="17" max="17" width="9.42578125" style="1" customWidth="1"/>
    <col min="18" max="19" width="10.140625" style="1" customWidth="1"/>
    <col min="20" max="20" width="8.7109375" style="1" customWidth="1"/>
    <col min="21" max="21" width="10" style="1" customWidth="1"/>
    <col min="22" max="22" width="9" style="1" customWidth="1"/>
    <col min="23" max="23" width="10.5703125" style="1" customWidth="1"/>
    <col min="24" max="26" width="12.140625" style="1" customWidth="1"/>
    <col min="27" max="27" width="11" style="1" customWidth="1"/>
    <col min="28" max="28" width="9.7109375" style="1" customWidth="1"/>
    <col min="29" max="29" width="7.7109375" style="1" customWidth="1"/>
    <col min="30" max="16384" width="11.42578125" style="1"/>
  </cols>
  <sheetData>
    <row r="1" spans="2:34" x14ac:dyDescent="0.35">
      <c r="C1" s="149" t="s">
        <v>0</v>
      </c>
      <c r="D1" s="150"/>
      <c r="E1" s="150"/>
      <c r="F1" s="150"/>
      <c r="G1" s="150"/>
      <c r="H1" s="150"/>
      <c r="I1" s="150"/>
      <c r="J1" s="150"/>
      <c r="K1" s="150"/>
      <c r="L1" s="151"/>
      <c r="M1" s="149" t="s">
        <v>1</v>
      </c>
      <c r="N1" s="150"/>
      <c r="O1" s="150"/>
      <c r="P1" s="150"/>
      <c r="Q1" s="150"/>
      <c r="R1" s="150"/>
      <c r="S1" s="150"/>
      <c r="T1" s="150"/>
      <c r="U1" s="150"/>
      <c r="V1" s="150"/>
      <c r="W1" s="150"/>
      <c r="X1" s="150"/>
      <c r="Y1" s="150"/>
      <c r="Z1" s="150"/>
      <c r="AA1" s="151"/>
    </row>
    <row r="2" spans="2:34" ht="45.75" customHeight="1" x14ac:dyDescent="0.35">
      <c r="B2" s="2" t="s">
        <v>118</v>
      </c>
      <c r="C2" s="3" t="s">
        <v>83</v>
      </c>
      <c r="D2" s="3" t="s">
        <v>84</v>
      </c>
      <c r="E2" s="3" t="s">
        <v>85</v>
      </c>
      <c r="F2" s="3" t="s">
        <v>86</v>
      </c>
      <c r="G2" s="3" t="s">
        <v>87</v>
      </c>
      <c r="H2" s="113" t="s">
        <v>124</v>
      </c>
      <c r="I2" s="3" t="s">
        <v>89</v>
      </c>
      <c r="J2" s="3" t="s">
        <v>90</v>
      </c>
      <c r="K2" s="3" t="s">
        <v>125</v>
      </c>
      <c r="L2" s="3" t="s">
        <v>10</v>
      </c>
      <c r="M2" s="3" t="s">
        <v>92</v>
      </c>
      <c r="N2" s="3" t="s">
        <v>93</v>
      </c>
      <c r="O2" s="3" t="s">
        <v>94</v>
      </c>
      <c r="P2" s="3" t="s">
        <v>95</v>
      </c>
      <c r="Q2" s="3" t="s">
        <v>96</v>
      </c>
      <c r="R2" s="3" t="s">
        <v>97</v>
      </c>
      <c r="S2" s="3" t="s">
        <v>98</v>
      </c>
      <c r="T2" s="3" t="s">
        <v>99</v>
      </c>
      <c r="U2" s="3" t="s">
        <v>100</v>
      </c>
      <c r="V2" s="3" t="s">
        <v>101</v>
      </c>
      <c r="W2" s="3" t="s">
        <v>126</v>
      </c>
      <c r="X2" s="113" t="s">
        <v>127</v>
      </c>
      <c r="Y2" s="113" t="s">
        <v>128</v>
      </c>
      <c r="Z2" s="113" t="s">
        <v>129</v>
      </c>
      <c r="AA2" s="3" t="s">
        <v>22</v>
      </c>
      <c r="AB2" s="3" t="s">
        <v>23</v>
      </c>
      <c r="AD2" s="19"/>
    </row>
    <row r="3" spans="2:34" hidden="1" x14ac:dyDescent="0.35">
      <c r="B3" s="4"/>
      <c r="C3" s="5" t="s">
        <v>24</v>
      </c>
      <c r="D3" s="5" t="s">
        <v>25</v>
      </c>
      <c r="E3" s="5" t="s">
        <v>26</v>
      </c>
      <c r="F3" s="5" t="s">
        <v>27</v>
      </c>
      <c r="G3" s="5" t="s">
        <v>26</v>
      </c>
      <c r="H3" s="5" t="s">
        <v>26</v>
      </c>
      <c r="I3" s="5" t="s">
        <v>27</v>
      </c>
      <c r="J3" s="5" t="s">
        <v>27</v>
      </c>
      <c r="K3" s="5" t="s">
        <v>26</v>
      </c>
      <c r="L3" s="4"/>
      <c r="M3" s="5" t="s">
        <v>27</v>
      </c>
      <c r="N3" s="5" t="s">
        <v>24</v>
      </c>
      <c r="O3" s="5" t="s">
        <v>24</v>
      </c>
      <c r="P3" s="5" t="s">
        <v>24</v>
      </c>
      <c r="Q3" s="5" t="s">
        <v>24</v>
      </c>
      <c r="R3" s="5" t="s">
        <v>24</v>
      </c>
      <c r="S3" s="5" t="s">
        <v>24</v>
      </c>
      <c r="T3" s="5" t="s">
        <v>26</v>
      </c>
      <c r="U3" s="5" t="s">
        <v>26</v>
      </c>
      <c r="V3" s="5" t="s">
        <v>28</v>
      </c>
      <c r="W3" s="5" t="s">
        <v>24</v>
      </c>
      <c r="X3" s="5" t="s">
        <v>24</v>
      </c>
      <c r="Y3" s="5"/>
      <c r="Z3" s="5"/>
      <c r="AA3" s="4"/>
      <c r="AB3" s="4"/>
    </row>
    <row r="4" spans="2:34" s="12" customFormat="1" hidden="1" x14ac:dyDescent="0.35">
      <c r="B4" s="6" t="s">
        <v>29</v>
      </c>
      <c r="C4" s="7">
        <v>7.1948773150458374</v>
      </c>
      <c r="D4" s="7">
        <v>1.2048408151726546</v>
      </c>
      <c r="E4" s="7">
        <v>1.4285829437369013</v>
      </c>
      <c r="F4" s="7">
        <v>11.629353395161814</v>
      </c>
      <c r="G4" s="7">
        <v>2.7778280621747231</v>
      </c>
      <c r="H4" s="7">
        <v>7.2055094621049687</v>
      </c>
      <c r="I4" s="9">
        <v>11.629533262194677</v>
      </c>
      <c r="J4" s="9">
        <v>11.629533262194677</v>
      </c>
      <c r="K4" s="7">
        <v>7.2055163336125405</v>
      </c>
      <c r="L4" s="8"/>
      <c r="M4" s="9">
        <v>11.629533262194677</v>
      </c>
      <c r="N4" s="9">
        <v>10.753851420746319</v>
      </c>
      <c r="O4" s="9">
        <v>8.0654264876862918</v>
      </c>
      <c r="P4" s="9">
        <v>7.5190456431535262</v>
      </c>
      <c r="Q4" s="9">
        <v>7.5190456431535262</v>
      </c>
      <c r="R4" s="9">
        <v>7.1949347853615295</v>
      </c>
      <c r="S4" s="9">
        <v>6.9929791324213628</v>
      </c>
      <c r="T4" s="9">
        <v>1.47057186586893</v>
      </c>
      <c r="U4" s="9">
        <v>1.4491330687278046</v>
      </c>
      <c r="V4" s="7">
        <v>7.2055094621049687</v>
      </c>
      <c r="W4" s="7">
        <v>7.2055094621049687</v>
      </c>
      <c r="X4" s="7">
        <v>7.2055094621049687</v>
      </c>
      <c r="Y4" s="7">
        <v>7.2055094621049687</v>
      </c>
      <c r="Z4" s="7">
        <v>7.2055094621049687</v>
      </c>
      <c r="AA4" s="10"/>
      <c r="AB4" s="11"/>
    </row>
    <row r="5" spans="2:34" s="12" customFormat="1" hidden="1" x14ac:dyDescent="0.35">
      <c r="B5" s="6"/>
      <c r="C5" s="7"/>
      <c r="D5" s="7"/>
      <c r="E5" s="7"/>
      <c r="F5" s="7"/>
      <c r="G5" s="7"/>
      <c r="H5" s="7"/>
      <c r="I5" s="7"/>
      <c r="J5" s="7"/>
      <c r="K5" s="7"/>
      <c r="L5" s="8"/>
      <c r="M5" s="9"/>
      <c r="N5" s="9"/>
      <c r="O5" s="9"/>
      <c r="P5" s="9"/>
      <c r="Q5" s="9"/>
      <c r="R5" s="9"/>
      <c r="S5" s="9"/>
      <c r="T5" s="9"/>
      <c r="U5" s="9"/>
      <c r="V5" s="7"/>
      <c r="W5" s="7"/>
      <c r="X5" s="7"/>
      <c r="Y5" s="7"/>
      <c r="Z5" s="7"/>
      <c r="AA5" s="10"/>
      <c r="AB5" s="11"/>
    </row>
    <row r="6" spans="2:34" s="19" customFormat="1" ht="17.100000000000001" customHeight="1" x14ac:dyDescent="0.25">
      <c r="B6" s="13" t="s">
        <v>30</v>
      </c>
      <c r="C6" s="14"/>
      <c r="D6" s="14"/>
      <c r="E6" s="14"/>
      <c r="F6" s="14">
        <v>2100.2920029382749</v>
      </c>
      <c r="G6" s="14">
        <v>1547.1678043227389</v>
      </c>
      <c r="H6" s="14">
        <v>2072.8333729584424</v>
      </c>
      <c r="I6" s="14">
        <v>68.116181630927244</v>
      </c>
      <c r="J6" s="14"/>
      <c r="K6" s="14">
        <v>68.775414936953808</v>
      </c>
      <c r="L6" s="15"/>
      <c r="M6" s="14">
        <f>SUMIF(M13:M21,"&gt;0")</f>
        <v>14478.061942097831</v>
      </c>
      <c r="N6" s="14">
        <f>SUMIF(N13:N21,"&gt;0")</f>
        <v>287.6442604468179</v>
      </c>
      <c r="O6" s="14">
        <f t="shared" ref="O6:X6" si="0">SUMIF(O13:O21,"&gt;0")</f>
        <v>3447.796212180117</v>
      </c>
      <c r="P6" s="14">
        <f t="shared" si="0"/>
        <v>63.21128004545556</v>
      </c>
      <c r="Q6" s="14">
        <f t="shared" si="0"/>
        <v>1517.0707210909331</v>
      </c>
      <c r="R6" s="14">
        <f t="shared" si="0"/>
        <v>2677.215641813099</v>
      </c>
      <c r="S6" s="14">
        <f t="shared" si="0"/>
        <v>4830.869491975991</v>
      </c>
      <c r="T6" s="14">
        <f t="shared" si="0"/>
        <v>0</v>
      </c>
      <c r="U6" s="14">
        <f t="shared" si="0"/>
        <v>90.823715358802048</v>
      </c>
      <c r="V6" s="14">
        <f t="shared" si="0"/>
        <v>97.031498765505702</v>
      </c>
      <c r="W6" s="14">
        <f t="shared" si="0"/>
        <v>0</v>
      </c>
      <c r="X6" s="14">
        <f t="shared" si="0"/>
        <v>0</v>
      </c>
      <c r="Y6" s="14"/>
      <c r="Z6" s="14"/>
      <c r="AA6" s="16"/>
      <c r="AB6" s="16"/>
      <c r="AC6" s="17"/>
      <c r="AD6" s="18"/>
    </row>
    <row r="7" spans="2:34" s="19" customFormat="1" ht="17.100000000000001" customHeight="1" x14ac:dyDescent="0.25">
      <c r="B7" s="20" t="s">
        <v>31</v>
      </c>
      <c r="C7" s="21">
        <v>13492.415919999998</v>
      </c>
      <c r="D7" s="21">
        <v>588.32107174490727</v>
      </c>
      <c r="E7" s="21">
        <v>986.79634000000101</v>
      </c>
      <c r="F7" s="21"/>
      <c r="G7" s="21"/>
      <c r="H7" s="21"/>
      <c r="I7" s="21"/>
      <c r="J7" s="21"/>
      <c r="K7" s="21"/>
      <c r="L7" s="22"/>
      <c r="M7" s="21"/>
      <c r="N7" s="21">
        <v>9012.7218300000168</v>
      </c>
      <c r="O7" s="21">
        <v>4973.2540100000006</v>
      </c>
      <c r="P7" s="21"/>
      <c r="Q7" s="21">
        <v>1771.3137099999994</v>
      </c>
      <c r="R7" s="21">
        <v>7496.908449999999</v>
      </c>
      <c r="S7" s="21">
        <v>5908.7455900000023</v>
      </c>
      <c r="T7" s="21">
        <v>441.06304708844453</v>
      </c>
      <c r="U7" s="21"/>
      <c r="V7" s="21"/>
      <c r="W7" s="21">
        <v>0</v>
      </c>
      <c r="X7" s="21">
        <v>381.15501</v>
      </c>
      <c r="Y7" s="21">
        <v>126.74775999999997</v>
      </c>
      <c r="Z7" s="21">
        <v>312.80063000000001</v>
      </c>
      <c r="AA7" s="23"/>
      <c r="AB7" s="23"/>
      <c r="AC7" s="17"/>
    </row>
    <row r="8" spans="2:34" s="19" customFormat="1" ht="17.100000000000001" customHeight="1" x14ac:dyDescent="0.25">
      <c r="B8" s="13" t="s">
        <v>32</v>
      </c>
      <c r="C8" s="14"/>
      <c r="D8" s="14"/>
      <c r="E8" s="14"/>
      <c r="F8" s="14"/>
      <c r="G8" s="14"/>
      <c r="H8" s="14"/>
      <c r="I8" s="14"/>
      <c r="J8" s="14"/>
      <c r="K8" s="14"/>
      <c r="L8" s="15"/>
      <c r="M8" s="14"/>
      <c r="N8" s="14"/>
      <c r="O8" s="14"/>
      <c r="P8" s="14"/>
      <c r="Q8" s="14"/>
      <c r="R8" s="14"/>
      <c r="S8" s="14"/>
      <c r="T8" s="14"/>
      <c r="U8" s="14"/>
      <c r="V8" s="14"/>
      <c r="W8" s="14"/>
      <c r="X8" s="14"/>
      <c r="Y8" s="14"/>
      <c r="Z8" s="14"/>
      <c r="AA8" s="16"/>
      <c r="AB8" s="16"/>
      <c r="AE8" s="73"/>
      <c r="AF8" s="73"/>
      <c r="AG8" s="73"/>
      <c r="AH8" s="73"/>
    </row>
    <row r="9" spans="2:34" s="19" customFormat="1" ht="17.100000000000001" customHeight="1" x14ac:dyDescent="0.25">
      <c r="B9" s="20" t="s">
        <v>33</v>
      </c>
      <c r="C9" s="21">
        <v>383.02586449999984</v>
      </c>
      <c r="D9" s="21">
        <v>-64.381360279054206</v>
      </c>
      <c r="E9" s="21">
        <v>44.248360425000278</v>
      </c>
      <c r="F9" s="21"/>
      <c r="G9" s="21"/>
      <c r="H9" s="21"/>
      <c r="I9" s="21"/>
      <c r="J9" s="21"/>
      <c r="K9" s="21"/>
      <c r="L9" s="22"/>
      <c r="M9" s="21"/>
      <c r="N9" s="21">
        <v>2.3450000000000046</v>
      </c>
      <c r="O9" s="21">
        <v>135.02448500000003</v>
      </c>
      <c r="P9" s="21">
        <v>-0.12334283999999973</v>
      </c>
      <c r="Q9" s="21">
        <v>-2.96022815999999</v>
      </c>
      <c r="R9" s="21">
        <v>49.855999999999995</v>
      </c>
      <c r="S9" s="21">
        <v>114.98400000000005</v>
      </c>
      <c r="T9" s="21"/>
      <c r="U9" s="21"/>
      <c r="V9" s="21"/>
      <c r="W9" s="21"/>
      <c r="X9" s="21"/>
      <c r="Y9" s="21"/>
      <c r="Z9" s="21"/>
      <c r="AA9" s="23"/>
      <c r="AB9" s="23"/>
      <c r="AC9" s="17"/>
      <c r="AE9" s="73"/>
      <c r="AF9" s="73"/>
      <c r="AG9" s="73"/>
      <c r="AH9" s="73"/>
    </row>
    <row r="10" spans="2:34" s="19" customFormat="1" ht="17.100000000000001" customHeight="1" x14ac:dyDescent="0.25">
      <c r="B10" s="13" t="s">
        <v>34</v>
      </c>
      <c r="C10" s="14"/>
      <c r="D10" s="14"/>
      <c r="E10" s="14"/>
      <c r="F10" s="14"/>
      <c r="G10" s="14"/>
      <c r="H10" s="14"/>
      <c r="I10" s="14"/>
      <c r="J10" s="14"/>
      <c r="K10" s="14"/>
      <c r="L10" s="15"/>
      <c r="M10" s="14"/>
      <c r="N10" s="14"/>
      <c r="O10" s="14"/>
      <c r="P10" s="14"/>
      <c r="Q10" s="14"/>
      <c r="R10" s="14"/>
      <c r="S10" s="14"/>
      <c r="T10" s="14"/>
      <c r="U10" s="14"/>
      <c r="V10" s="14"/>
      <c r="W10" s="14"/>
      <c r="X10" s="14"/>
      <c r="Y10" s="14"/>
      <c r="Z10" s="14"/>
      <c r="AA10" s="16"/>
      <c r="AB10" s="16"/>
      <c r="AE10" s="73"/>
      <c r="AF10" s="73"/>
      <c r="AG10" s="73"/>
      <c r="AH10" s="73"/>
    </row>
    <row r="11" spans="2:34" s="19" customFormat="1" ht="17.100000000000001" customHeight="1" x14ac:dyDescent="0.25">
      <c r="B11" s="20" t="s">
        <v>78</v>
      </c>
      <c r="C11" s="21"/>
      <c r="D11" s="21"/>
      <c r="E11" s="21"/>
      <c r="F11" s="21"/>
      <c r="G11" s="21"/>
      <c r="H11" s="21"/>
      <c r="I11" s="21"/>
      <c r="J11" s="21"/>
      <c r="K11" s="21"/>
      <c r="L11" s="21"/>
      <c r="M11" s="21"/>
      <c r="N11" s="21"/>
      <c r="O11" s="21"/>
      <c r="P11" s="21"/>
      <c r="Q11" s="21">
        <v>3263.5838095238091</v>
      </c>
      <c r="R11" s="21"/>
      <c r="S11" s="21"/>
      <c r="T11" s="21"/>
      <c r="U11" s="21"/>
      <c r="V11" s="21"/>
      <c r="W11" s="21"/>
      <c r="X11" s="21"/>
      <c r="Y11" s="21"/>
      <c r="Z11" s="21"/>
      <c r="AA11" s="23"/>
      <c r="AB11" s="23"/>
      <c r="AE11" s="84"/>
      <c r="AF11" s="84"/>
      <c r="AG11" s="84"/>
      <c r="AH11" s="84"/>
    </row>
    <row r="12" spans="2:34" s="19" customFormat="1" ht="17.100000000000001" customHeight="1" thickBot="1" x14ac:dyDescent="0.3">
      <c r="B12" s="24" t="s">
        <v>35</v>
      </c>
      <c r="C12" s="25">
        <f>C6+C7-C8+C9-C10-C11</f>
        <v>13875.441784499997</v>
      </c>
      <c r="D12" s="25">
        <f t="shared" ref="D12:K12" si="1">D6+D7-D8+D9-D10-D11</f>
        <v>523.93971146585307</v>
      </c>
      <c r="E12" s="25">
        <f t="shared" si="1"/>
        <v>1031.0447004250013</v>
      </c>
      <c r="F12" s="25">
        <f t="shared" si="1"/>
        <v>2100.2920029382749</v>
      </c>
      <c r="G12" s="25">
        <f t="shared" si="1"/>
        <v>1547.1678043227389</v>
      </c>
      <c r="H12" s="25">
        <f t="shared" si="1"/>
        <v>2072.8333729584424</v>
      </c>
      <c r="I12" s="25">
        <f t="shared" si="1"/>
        <v>68.116181630927244</v>
      </c>
      <c r="J12" s="25">
        <f t="shared" si="1"/>
        <v>0</v>
      </c>
      <c r="K12" s="25">
        <f t="shared" si="1"/>
        <v>68.775414936953808</v>
      </c>
      <c r="L12" s="26"/>
      <c r="M12" s="25">
        <f>M6+M7-M8+M9-M10-M11</f>
        <v>14478.061942097831</v>
      </c>
      <c r="N12" s="25">
        <f t="shared" ref="N12:Z12" si="2">N6+N7-N8+N9-N10-N11</f>
        <v>9302.7110904468336</v>
      </c>
      <c r="O12" s="25">
        <f t="shared" si="2"/>
        <v>8556.0747071801179</v>
      </c>
      <c r="P12" s="25">
        <f t="shared" si="2"/>
        <v>63.08793720545556</v>
      </c>
      <c r="Q12" s="25">
        <f t="shared" si="2"/>
        <v>21.840393407123429</v>
      </c>
      <c r="R12" s="25">
        <f t="shared" si="2"/>
        <v>10223.980091813097</v>
      </c>
      <c r="S12" s="25">
        <f t="shared" si="2"/>
        <v>10854.599081975994</v>
      </c>
      <c r="T12" s="25">
        <f t="shared" si="2"/>
        <v>441.06304708844453</v>
      </c>
      <c r="U12" s="25">
        <f t="shared" si="2"/>
        <v>90.823715358802048</v>
      </c>
      <c r="V12" s="25">
        <f t="shared" si="2"/>
        <v>97.031498765505702</v>
      </c>
      <c r="W12" s="25">
        <f t="shared" si="2"/>
        <v>0</v>
      </c>
      <c r="X12" s="25">
        <f t="shared" si="2"/>
        <v>381.15501</v>
      </c>
      <c r="Y12" s="25">
        <f t="shared" si="2"/>
        <v>126.74775999999997</v>
      </c>
      <c r="Z12" s="25">
        <f t="shared" si="2"/>
        <v>312.80063000000001</v>
      </c>
      <c r="AA12" s="27"/>
      <c r="AB12" s="27"/>
      <c r="AC12" s="17"/>
      <c r="AE12" s="73"/>
      <c r="AF12" s="73"/>
      <c r="AG12" s="73"/>
      <c r="AH12" s="73"/>
    </row>
    <row r="13" spans="2:34" s="19" customFormat="1" ht="17.100000000000001" customHeight="1" x14ac:dyDescent="0.25">
      <c r="B13" s="28" t="s">
        <v>36</v>
      </c>
      <c r="C13" s="29">
        <v>-13512.878134319997</v>
      </c>
      <c r="D13" s="29"/>
      <c r="E13" s="29"/>
      <c r="F13" s="29"/>
      <c r="G13" s="29"/>
      <c r="H13" s="29"/>
      <c r="I13" s="29"/>
      <c r="J13" s="29"/>
      <c r="K13" s="29"/>
      <c r="L13" s="30"/>
      <c r="M13" s="29"/>
      <c r="N13" s="29">
        <v>287.6442604468179</v>
      </c>
      <c r="O13" s="29">
        <v>3447.796212180117</v>
      </c>
      <c r="P13" s="29">
        <v>63.21128004545556</v>
      </c>
      <c r="Q13" s="29">
        <v>1517.0707210909331</v>
      </c>
      <c r="R13" s="29">
        <v>2677.215641813099</v>
      </c>
      <c r="S13" s="29">
        <v>4830.869491975991</v>
      </c>
      <c r="T13" s="29"/>
      <c r="U13" s="29"/>
      <c r="V13" s="29">
        <v>97.031498765505702</v>
      </c>
      <c r="W13" s="29"/>
      <c r="X13" s="29"/>
      <c r="Y13" s="29"/>
      <c r="Z13" s="29"/>
      <c r="AA13" s="31"/>
      <c r="AB13" s="31"/>
      <c r="AE13" s="73"/>
      <c r="AF13" s="73"/>
      <c r="AG13" s="73"/>
      <c r="AH13" s="73"/>
    </row>
    <row r="14" spans="2:34" s="19" customFormat="1" ht="17.100000000000001" customHeight="1" x14ac:dyDescent="0.25">
      <c r="B14" s="20" t="s">
        <v>79</v>
      </c>
      <c r="C14" s="21">
        <v>0</v>
      </c>
      <c r="D14" s="21">
        <v>-517.23915037878044</v>
      </c>
      <c r="E14" s="21">
        <v>-733.15200000000118</v>
      </c>
      <c r="F14" s="21">
        <v>-2100.1074982919422</v>
      </c>
      <c r="G14" s="21"/>
      <c r="H14" s="21"/>
      <c r="I14" s="21"/>
      <c r="J14" s="21"/>
      <c r="K14" s="21"/>
      <c r="L14" s="22"/>
      <c r="M14" s="21">
        <v>11515.475689570125</v>
      </c>
      <c r="N14" s="21"/>
      <c r="O14" s="21"/>
      <c r="P14" s="21"/>
      <c r="Q14" s="21"/>
      <c r="R14" s="21">
        <v>-1169.6874674633289</v>
      </c>
      <c r="S14" s="21">
        <v>-6961.2421980106747</v>
      </c>
      <c r="T14" s="21"/>
      <c r="U14" s="21"/>
      <c r="V14" s="21"/>
      <c r="W14" s="21"/>
      <c r="X14" s="21"/>
      <c r="Y14" s="21"/>
      <c r="Z14" s="21"/>
      <c r="AA14" s="23"/>
      <c r="AB14" s="23"/>
      <c r="AE14" s="73"/>
      <c r="AF14" s="73"/>
      <c r="AG14" s="73"/>
      <c r="AH14" s="73"/>
    </row>
    <row r="15" spans="2:34" s="19" customFormat="1" ht="17.100000000000001" customHeight="1" x14ac:dyDescent="0.25">
      <c r="B15" s="13" t="s">
        <v>80</v>
      </c>
      <c r="C15" s="14"/>
      <c r="D15" s="14">
        <v>0</v>
      </c>
      <c r="E15" s="14"/>
      <c r="F15" s="14"/>
      <c r="G15" s="14"/>
      <c r="H15" s="14"/>
      <c r="I15" s="14"/>
      <c r="J15" s="14"/>
      <c r="K15" s="14"/>
      <c r="L15" s="15"/>
      <c r="M15" s="14">
        <v>737.89601707507552</v>
      </c>
      <c r="N15" s="14"/>
      <c r="O15" s="14"/>
      <c r="P15" s="14"/>
      <c r="Q15" s="14"/>
      <c r="R15" s="14">
        <v>-85.025710476190469</v>
      </c>
      <c r="S15" s="14">
        <v>-1265.9624398547335</v>
      </c>
      <c r="T15" s="14"/>
      <c r="U15" s="14"/>
      <c r="V15" s="14"/>
      <c r="W15" s="14"/>
      <c r="X15" s="14"/>
      <c r="Y15" s="14"/>
      <c r="Z15" s="14"/>
      <c r="AA15" s="16"/>
      <c r="AB15" s="16"/>
      <c r="AE15" s="73"/>
      <c r="AF15" s="73"/>
      <c r="AG15" s="73"/>
      <c r="AH15" s="73"/>
    </row>
    <row r="16" spans="2:34" s="19" customFormat="1" ht="17.100000000000001" customHeight="1" x14ac:dyDescent="0.25">
      <c r="B16" s="20" t="s">
        <v>37</v>
      </c>
      <c r="C16" s="21"/>
      <c r="D16" s="21"/>
      <c r="E16" s="21"/>
      <c r="F16" s="21">
        <v>-0.18450464633289076</v>
      </c>
      <c r="G16" s="21"/>
      <c r="H16" s="21">
        <v>-149.36297326713185</v>
      </c>
      <c r="I16" s="21"/>
      <c r="J16" s="21"/>
      <c r="K16" s="21">
        <v>-20.495189441995318</v>
      </c>
      <c r="L16" s="22"/>
      <c r="M16" s="21">
        <v>2224.6902354526296</v>
      </c>
      <c r="N16" s="21"/>
      <c r="O16" s="21">
        <v>-129.67517575003632</v>
      </c>
      <c r="P16" s="21"/>
      <c r="Q16" s="21"/>
      <c r="R16" s="21">
        <v>-1665.4319358616065</v>
      </c>
      <c r="S16" s="21">
        <v>-2178.9020596347905</v>
      </c>
      <c r="T16" s="21"/>
      <c r="U16" s="21"/>
      <c r="V16" s="21"/>
      <c r="W16" s="21"/>
      <c r="X16" s="21"/>
      <c r="Y16" s="21"/>
      <c r="Z16" s="21"/>
      <c r="AA16" s="23"/>
      <c r="AB16" s="23"/>
      <c r="AE16" s="73"/>
      <c r="AF16" s="73"/>
      <c r="AG16" s="73"/>
      <c r="AH16" s="73"/>
    </row>
    <row r="17" spans="2:34" s="19" customFormat="1" ht="17.100000000000001" customHeight="1" x14ac:dyDescent="0.25">
      <c r="B17" s="13" t="s">
        <v>38</v>
      </c>
      <c r="C17" s="14"/>
      <c r="D17" s="14"/>
      <c r="E17" s="14"/>
      <c r="F17" s="14"/>
      <c r="G17" s="14"/>
      <c r="H17" s="14"/>
      <c r="I17" s="14"/>
      <c r="J17" s="14"/>
      <c r="K17" s="14"/>
      <c r="L17" s="15"/>
      <c r="M17" s="14"/>
      <c r="N17" s="14"/>
      <c r="O17" s="14"/>
      <c r="P17" s="14"/>
      <c r="Q17" s="14"/>
      <c r="R17" s="14"/>
      <c r="S17" s="14"/>
      <c r="T17" s="14"/>
      <c r="U17" s="14"/>
      <c r="V17" s="14"/>
      <c r="W17" s="14"/>
      <c r="X17" s="14"/>
      <c r="Y17" s="14"/>
      <c r="Z17" s="14"/>
      <c r="AA17" s="16"/>
      <c r="AB17" s="16"/>
      <c r="AE17" s="73"/>
      <c r="AF17" s="73"/>
      <c r="AG17" s="73"/>
      <c r="AH17" s="73"/>
    </row>
    <row r="18" spans="2:34" s="19" customFormat="1" ht="17.100000000000001" customHeight="1" x14ac:dyDescent="0.25">
      <c r="B18" s="20" t="s">
        <v>39</v>
      </c>
      <c r="C18" s="21"/>
      <c r="D18" s="21"/>
      <c r="E18" s="21"/>
      <c r="F18" s="21"/>
      <c r="G18" s="21">
        <v>-313.63971122497833</v>
      </c>
      <c r="H18" s="21"/>
      <c r="I18" s="21"/>
      <c r="J18" s="21"/>
      <c r="K18" s="21"/>
      <c r="L18" s="22"/>
      <c r="M18" s="21"/>
      <c r="N18" s="21"/>
      <c r="O18" s="21"/>
      <c r="P18" s="21"/>
      <c r="Q18" s="21"/>
      <c r="R18" s="21"/>
      <c r="S18" s="21"/>
      <c r="T18" s="21"/>
      <c r="U18" s="21">
        <v>90.823715358802048</v>
      </c>
      <c r="V18" s="21"/>
      <c r="W18" s="21"/>
      <c r="X18" s="21"/>
      <c r="Y18" s="21"/>
      <c r="Z18" s="21"/>
      <c r="AA18" s="23"/>
      <c r="AB18" s="23"/>
    </row>
    <row r="19" spans="2:34" s="19" customFormat="1" ht="17.100000000000001" customHeight="1" x14ac:dyDescent="0.25">
      <c r="B19" s="13" t="s">
        <v>40</v>
      </c>
      <c r="C19" s="14"/>
      <c r="D19" s="14"/>
      <c r="E19" s="14"/>
      <c r="F19" s="14"/>
      <c r="G19" s="14"/>
      <c r="H19" s="14"/>
      <c r="I19" s="14"/>
      <c r="J19" s="14"/>
      <c r="K19" s="14"/>
      <c r="L19" s="15"/>
      <c r="M19" s="14"/>
      <c r="N19" s="14"/>
      <c r="O19" s="14"/>
      <c r="P19" s="14"/>
      <c r="Q19" s="14"/>
      <c r="R19" s="14"/>
      <c r="S19" s="14"/>
      <c r="T19" s="14"/>
      <c r="U19" s="14"/>
      <c r="V19" s="14"/>
      <c r="W19" s="14"/>
      <c r="X19" s="14"/>
      <c r="Y19" s="14"/>
      <c r="Z19" s="14"/>
      <c r="AA19" s="16"/>
      <c r="AB19" s="16"/>
    </row>
    <row r="20" spans="2:34" s="19" customFormat="1" ht="17.100000000000001" customHeight="1" x14ac:dyDescent="0.25">
      <c r="B20" s="20" t="s">
        <v>41</v>
      </c>
      <c r="C20" s="21"/>
      <c r="D20" s="21"/>
      <c r="E20" s="21"/>
      <c r="F20" s="21"/>
      <c r="G20" s="21"/>
      <c r="H20" s="21"/>
      <c r="I20" s="21"/>
      <c r="J20" s="21"/>
      <c r="K20" s="21"/>
      <c r="L20" s="22"/>
      <c r="M20" s="21"/>
      <c r="N20" s="21"/>
      <c r="O20" s="21"/>
      <c r="P20" s="21"/>
      <c r="Q20" s="21"/>
      <c r="R20" s="21"/>
      <c r="S20" s="21"/>
      <c r="T20" s="21"/>
      <c r="U20" s="21"/>
      <c r="V20" s="21"/>
      <c r="W20" s="21"/>
      <c r="X20" s="21"/>
      <c r="Y20" s="21"/>
      <c r="Z20" s="21"/>
      <c r="AA20" s="23"/>
      <c r="AB20" s="23"/>
      <c r="AE20" s="143"/>
      <c r="AF20" s="143"/>
      <c r="AG20" s="143"/>
      <c r="AH20" s="143"/>
    </row>
    <row r="21" spans="2:34" s="19" customFormat="1" ht="17.100000000000001" customHeight="1" x14ac:dyDescent="0.25">
      <c r="B21" s="13" t="s">
        <v>42</v>
      </c>
      <c r="C21" s="14"/>
      <c r="D21" s="14"/>
      <c r="E21" s="14"/>
      <c r="F21" s="14"/>
      <c r="G21" s="14"/>
      <c r="H21" s="14"/>
      <c r="I21" s="14"/>
      <c r="J21" s="14"/>
      <c r="K21" s="14"/>
      <c r="L21" s="15"/>
      <c r="M21" s="14"/>
      <c r="N21" s="14"/>
      <c r="O21" s="14"/>
      <c r="P21" s="14"/>
      <c r="Q21" s="14"/>
      <c r="R21" s="14"/>
      <c r="S21" s="14"/>
      <c r="T21" s="14"/>
      <c r="U21" s="14"/>
      <c r="V21" s="14"/>
      <c r="W21" s="14"/>
      <c r="X21" s="14"/>
      <c r="Y21" s="14"/>
      <c r="Z21" s="14"/>
      <c r="AA21" s="16"/>
      <c r="AB21" s="16"/>
      <c r="AE21" s="143"/>
      <c r="AF21" s="143"/>
      <c r="AG21" s="143"/>
      <c r="AH21" s="143"/>
    </row>
    <row r="22" spans="2:34" s="19" customFormat="1" ht="17.100000000000001" customHeight="1" thickBot="1" x14ac:dyDescent="0.3">
      <c r="B22" s="32" t="s">
        <v>43</v>
      </c>
      <c r="C22" s="33">
        <f>SUM(C13:C21)</f>
        <v>-13512.878134319997</v>
      </c>
      <c r="D22" s="33">
        <f t="shared" ref="D22:K22" si="3">SUM(D13:D21)</f>
        <v>-517.23915037878044</v>
      </c>
      <c r="E22" s="33">
        <f t="shared" si="3"/>
        <v>-733.15200000000118</v>
      </c>
      <c r="F22" s="33">
        <f t="shared" si="3"/>
        <v>-2100.2920029382749</v>
      </c>
      <c r="G22" s="33">
        <f t="shared" si="3"/>
        <v>-313.63971122497833</v>
      </c>
      <c r="H22" s="33">
        <f t="shared" si="3"/>
        <v>-149.36297326713185</v>
      </c>
      <c r="I22" s="33">
        <f t="shared" si="3"/>
        <v>0</v>
      </c>
      <c r="J22" s="33"/>
      <c r="K22" s="33">
        <f t="shared" si="3"/>
        <v>-20.495189441995318</v>
      </c>
      <c r="L22" s="33"/>
      <c r="M22" s="33">
        <f>SUMIF(M13:M21,"&lt;0")</f>
        <v>0</v>
      </c>
      <c r="N22" s="33">
        <f t="shared" ref="N22:Z22" si="4">SUMIF(N13:N21,"&lt;0")</f>
        <v>0</v>
      </c>
      <c r="O22" s="33">
        <f t="shared" si="4"/>
        <v>-129.67517575003632</v>
      </c>
      <c r="P22" s="33">
        <f t="shared" si="4"/>
        <v>0</v>
      </c>
      <c r="Q22" s="33">
        <f t="shared" si="4"/>
        <v>0</v>
      </c>
      <c r="R22" s="33">
        <f t="shared" si="4"/>
        <v>-2920.1451138011257</v>
      </c>
      <c r="S22" s="33">
        <f>SUMIF(S13:S21,"&lt;0")</f>
        <v>-10406.1066975002</v>
      </c>
      <c r="T22" s="33">
        <f t="shared" si="4"/>
        <v>0</v>
      </c>
      <c r="U22" s="33">
        <f t="shared" si="4"/>
        <v>0</v>
      </c>
      <c r="V22" s="33">
        <f t="shared" si="4"/>
        <v>0</v>
      </c>
      <c r="W22" s="33">
        <f t="shared" si="4"/>
        <v>0</v>
      </c>
      <c r="X22" s="33">
        <f t="shared" si="4"/>
        <v>0</v>
      </c>
      <c r="Y22" s="33">
        <f t="shared" si="4"/>
        <v>0</v>
      </c>
      <c r="Z22" s="33">
        <f t="shared" si="4"/>
        <v>0</v>
      </c>
      <c r="AA22" s="34"/>
      <c r="AB22" s="34"/>
      <c r="AE22" s="143"/>
      <c r="AF22" s="143"/>
      <c r="AG22" s="143"/>
      <c r="AH22" s="143"/>
    </row>
    <row r="23" spans="2:34" s="19" customFormat="1" ht="17.100000000000001" customHeight="1" x14ac:dyDescent="0.25">
      <c r="B23" s="28" t="s">
        <v>44</v>
      </c>
      <c r="C23" s="29"/>
      <c r="D23" s="29">
        <v>0</v>
      </c>
      <c r="E23" s="29"/>
      <c r="F23" s="29"/>
      <c r="G23" s="29"/>
      <c r="H23" s="29"/>
      <c r="I23" s="29"/>
      <c r="J23" s="29"/>
      <c r="K23" s="29"/>
      <c r="L23" s="35"/>
      <c r="M23" s="29">
        <v>600.63927719502249</v>
      </c>
      <c r="N23" s="29"/>
      <c r="O23" s="29">
        <v>26.1</v>
      </c>
      <c r="P23" s="29"/>
      <c r="Q23" s="29"/>
      <c r="R23" s="29">
        <v>1.8171055307842725</v>
      </c>
      <c r="S23" s="29">
        <v>353.83259356884076</v>
      </c>
      <c r="T23" s="29"/>
      <c r="U23" s="29"/>
      <c r="V23" s="29">
        <v>97.031498765505702</v>
      </c>
      <c r="W23" s="29"/>
      <c r="X23" s="29"/>
      <c r="Y23" s="29"/>
      <c r="Z23" s="29"/>
      <c r="AA23" s="31"/>
      <c r="AB23" s="31"/>
      <c r="AE23" s="143"/>
      <c r="AF23" s="143"/>
      <c r="AG23" s="143"/>
      <c r="AH23" s="143"/>
    </row>
    <row r="24" spans="2:34" s="19" customFormat="1" ht="17.100000000000001" customHeight="1" x14ac:dyDescent="0.25">
      <c r="B24" s="20" t="s">
        <v>45</v>
      </c>
      <c r="C24" s="21"/>
      <c r="D24" s="21"/>
      <c r="E24" s="21">
        <v>19.819440000000018</v>
      </c>
      <c r="F24" s="21"/>
      <c r="G24" s="21"/>
      <c r="H24" s="21"/>
      <c r="I24" s="21"/>
      <c r="J24" s="21"/>
      <c r="K24" s="21"/>
      <c r="L24" s="36"/>
      <c r="M24" s="21">
        <v>1760.8959767832457</v>
      </c>
      <c r="N24" s="21"/>
      <c r="O24" s="21"/>
      <c r="P24" s="21"/>
      <c r="Q24" s="21"/>
      <c r="R24" s="21"/>
      <c r="S24" s="21"/>
      <c r="T24" s="21"/>
      <c r="U24" s="21"/>
      <c r="V24" s="21"/>
      <c r="W24" s="21"/>
      <c r="X24" s="21"/>
      <c r="Y24" s="21"/>
      <c r="Z24" s="21"/>
      <c r="AA24" s="23"/>
      <c r="AB24" s="23"/>
    </row>
    <row r="25" spans="2:34" s="19" customFormat="1" ht="17.100000000000001" customHeight="1" thickBot="1" x14ac:dyDescent="0.3">
      <c r="B25" s="109" t="s">
        <v>46</v>
      </c>
      <c r="C25" s="110">
        <f>IFERROR(C12+C22-C32-C24-C23-C33, " ")</f>
        <v>362.56365017999997</v>
      </c>
      <c r="D25" s="110">
        <f t="shared" ref="D25:Z25" si="5">IFERROR(D12+D22-D32-D24-D23-D33, " ")</f>
        <v>1.7763568394002505E-14</v>
      </c>
      <c r="E25" s="110">
        <f t="shared" si="5"/>
        <v>192.72348117390527</v>
      </c>
      <c r="F25" s="110">
        <f t="shared" si="5"/>
        <v>0</v>
      </c>
      <c r="G25" s="110">
        <f t="shared" si="5"/>
        <v>0</v>
      </c>
      <c r="H25" s="110">
        <f t="shared" si="5"/>
        <v>2.2737367544323206E-13</v>
      </c>
      <c r="I25" s="110">
        <f t="shared" si="5"/>
        <v>0</v>
      </c>
      <c r="J25" s="110"/>
      <c r="K25" s="110">
        <f t="shared" si="5"/>
        <v>-7.1054273576010019E-15</v>
      </c>
      <c r="L25" s="110"/>
      <c r="M25" s="110">
        <f t="shared" si="5"/>
        <v>2.5011104298755527E-12</v>
      </c>
      <c r="N25" s="110">
        <f t="shared" si="5"/>
        <v>69.821899970644154</v>
      </c>
      <c r="O25" s="110">
        <f t="shared" si="5"/>
        <v>2.0463630789890885E-12</v>
      </c>
      <c r="P25" s="110">
        <f t="shared" si="5"/>
        <v>-0.1233428399999994</v>
      </c>
      <c r="Q25" s="110">
        <f t="shared" si="5"/>
        <v>2.7000623958883807E-13</v>
      </c>
      <c r="R25" s="110">
        <f t="shared" si="5"/>
        <v>-3.5282887722587475E-13</v>
      </c>
      <c r="S25" s="110">
        <f t="shared" si="5"/>
        <v>-3.979039320256561E-13</v>
      </c>
      <c r="T25" s="110">
        <f t="shared" si="5"/>
        <v>0</v>
      </c>
      <c r="U25" s="110">
        <f t="shared" si="5"/>
        <v>1.4210854715202004E-14</v>
      </c>
      <c r="V25" s="110">
        <f t="shared" si="5"/>
        <v>0</v>
      </c>
      <c r="W25" s="110">
        <f t="shared" si="5"/>
        <v>0</v>
      </c>
      <c r="X25" s="110">
        <f t="shared" si="5"/>
        <v>0</v>
      </c>
      <c r="Y25" s="110">
        <f t="shared" si="5"/>
        <v>0</v>
      </c>
      <c r="Z25" s="110">
        <f t="shared" si="5"/>
        <v>0</v>
      </c>
      <c r="AA25" s="110"/>
      <c r="AB25" s="110"/>
      <c r="AE25" s="73"/>
      <c r="AF25" s="73"/>
      <c r="AG25" s="73"/>
      <c r="AH25" s="73"/>
    </row>
    <row r="26" spans="2:34" s="19" customFormat="1" ht="17.100000000000001" customHeight="1" x14ac:dyDescent="0.25">
      <c r="B26" s="118" t="s">
        <v>135</v>
      </c>
      <c r="C26" s="29"/>
      <c r="D26" s="29">
        <v>0</v>
      </c>
      <c r="E26" s="29"/>
      <c r="F26" s="29"/>
      <c r="G26" s="29"/>
      <c r="H26" s="29"/>
      <c r="I26" s="29"/>
      <c r="J26" s="29"/>
      <c r="K26" s="29"/>
      <c r="L26" s="35"/>
      <c r="M26" s="29">
        <v>0</v>
      </c>
      <c r="N26" s="29">
        <v>3556.805124907939</v>
      </c>
      <c r="O26" s="29">
        <v>7204.8509499678667</v>
      </c>
      <c r="P26" s="29"/>
      <c r="Q26" s="29">
        <v>21.840393407123159</v>
      </c>
      <c r="R26" s="29">
        <v>5595.6297520530106</v>
      </c>
      <c r="S26" s="29"/>
      <c r="T26" s="29"/>
      <c r="U26" s="29"/>
      <c r="V26" s="29"/>
      <c r="W26" s="29">
        <v>0</v>
      </c>
      <c r="X26" s="29"/>
      <c r="Y26" s="29"/>
      <c r="Z26" s="29"/>
      <c r="AA26" s="31"/>
      <c r="AB26" s="31"/>
      <c r="AE26" s="73"/>
      <c r="AF26" s="73"/>
      <c r="AG26" s="73"/>
      <c r="AH26" s="73"/>
    </row>
    <row r="27" spans="2:34" s="19" customFormat="1" ht="17.100000000000001" customHeight="1" x14ac:dyDescent="0.25">
      <c r="B27" s="121" t="s">
        <v>136</v>
      </c>
      <c r="C27" s="21"/>
      <c r="D27" s="21">
        <v>6.7005610870726109</v>
      </c>
      <c r="E27" s="21">
        <v>85.349779251094873</v>
      </c>
      <c r="F27" s="21"/>
      <c r="G27" s="21"/>
      <c r="H27" s="21">
        <v>1923.4703996913104</v>
      </c>
      <c r="I27" s="21"/>
      <c r="J27" s="21"/>
      <c r="K27" s="21">
        <v>31.13990709911506</v>
      </c>
      <c r="L27" s="36"/>
      <c r="M27" s="21">
        <v>4305.9004051253132</v>
      </c>
      <c r="N27" s="21">
        <v>493.43547456001829</v>
      </c>
      <c r="O27" s="21">
        <v>7.871105023736451</v>
      </c>
      <c r="P27" s="21"/>
      <c r="Q27" s="21"/>
      <c r="R27" s="21">
        <v>1044.7106541417604</v>
      </c>
      <c r="S27" s="21">
        <v>94.659790906953702</v>
      </c>
      <c r="T27" s="21">
        <v>441.06304708844453</v>
      </c>
      <c r="U27" s="21"/>
      <c r="V27" s="21"/>
      <c r="W27" s="21"/>
      <c r="X27" s="21"/>
      <c r="Y27" s="21"/>
      <c r="Z27" s="21"/>
      <c r="AA27" s="23"/>
      <c r="AB27" s="37"/>
      <c r="AE27" s="73"/>
      <c r="AF27" s="73"/>
      <c r="AG27" s="73"/>
      <c r="AH27" s="73"/>
    </row>
    <row r="28" spans="2:34" s="19" customFormat="1" ht="17.100000000000001" customHeight="1" x14ac:dyDescent="0.25">
      <c r="B28" s="120" t="s">
        <v>137</v>
      </c>
      <c r="C28" s="14"/>
      <c r="D28" s="14"/>
      <c r="E28" s="14"/>
      <c r="F28" s="14"/>
      <c r="G28" s="14">
        <v>1233.423182857171</v>
      </c>
      <c r="H28" s="14"/>
      <c r="I28" s="14">
        <v>64.384568252543872</v>
      </c>
      <c r="J28" s="14"/>
      <c r="K28" s="14">
        <v>17.140318395843433</v>
      </c>
      <c r="L28" s="38"/>
      <c r="M28" s="14">
        <v>4481.0292493020033</v>
      </c>
      <c r="N28" s="14">
        <v>4424.811258636978</v>
      </c>
      <c r="O28" s="14"/>
      <c r="P28" s="14">
        <v>63.21128004545556</v>
      </c>
      <c r="Q28" s="14"/>
      <c r="R28" s="14"/>
      <c r="S28" s="14"/>
      <c r="T28" s="14"/>
      <c r="U28" s="14">
        <v>88.957980608501202</v>
      </c>
      <c r="V28" s="14"/>
      <c r="W28" s="14"/>
      <c r="X28" s="14"/>
      <c r="Y28" s="14"/>
      <c r="Z28" s="14"/>
      <c r="AA28" s="16"/>
      <c r="AB28" s="16"/>
      <c r="AE28" s="73"/>
      <c r="AF28" s="73"/>
      <c r="AG28" s="73"/>
      <c r="AH28" s="73"/>
    </row>
    <row r="29" spans="2:34" s="19" customFormat="1" ht="17.100000000000001" customHeight="1" x14ac:dyDescent="0.25">
      <c r="B29" s="121" t="s">
        <v>138</v>
      </c>
      <c r="C29" s="21"/>
      <c r="D29" s="21"/>
      <c r="E29" s="21"/>
      <c r="F29" s="21"/>
      <c r="G29" s="21">
        <v>0.10491024058963964</v>
      </c>
      <c r="H29" s="21"/>
      <c r="I29" s="21">
        <v>3.7316133783833667</v>
      </c>
      <c r="J29" s="21"/>
      <c r="K29" s="21"/>
      <c r="L29" s="36"/>
      <c r="M29" s="21">
        <v>2218.5688692557865</v>
      </c>
      <c r="N29" s="21">
        <v>603.70971981217258</v>
      </c>
      <c r="O29" s="21">
        <v>0.13484893887650679</v>
      </c>
      <c r="P29" s="21"/>
      <c r="Q29" s="21"/>
      <c r="R29" s="21">
        <v>193.1449699201124</v>
      </c>
      <c r="S29" s="21"/>
      <c r="T29" s="21"/>
      <c r="U29" s="21">
        <v>1.8657347503008344</v>
      </c>
      <c r="V29" s="21"/>
      <c r="W29" s="21"/>
      <c r="X29" s="21"/>
      <c r="Y29" s="21"/>
      <c r="Z29" s="21"/>
      <c r="AA29" s="23"/>
      <c r="AB29" s="23"/>
      <c r="AE29" s="73"/>
      <c r="AF29" s="73"/>
      <c r="AG29" s="73"/>
      <c r="AH29" s="73"/>
    </row>
    <row r="30" spans="2:34" s="19" customFormat="1" ht="17.100000000000001" customHeight="1" x14ac:dyDescent="0.25">
      <c r="B30" s="120" t="s">
        <v>139</v>
      </c>
      <c r="C30" s="14"/>
      <c r="D30" s="14"/>
      <c r="E30" s="14"/>
      <c r="F30" s="14"/>
      <c r="G30" s="14"/>
      <c r="H30" s="14"/>
      <c r="I30" s="14"/>
      <c r="J30" s="14"/>
      <c r="K30" s="14"/>
      <c r="L30" s="38"/>
      <c r="M30" s="14">
        <v>1111.0281644364575</v>
      </c>
      <c r="N30" s="14"/>
      <c r="O30" s="14"/>
      <c r="P30" s="14"/>
      <c r="Q30" s="14"/>
      <c r="R30" s="14">
        <v>468.53249636630437</v>
      </c>
      <c r="S30" s="14"/>
      <c r="T30" s="14"/>
      <c r="U30" s="14"/>
      <c r="V30" s="14"/>
      <c r="W30" s="14"/>
      <c r="X30" s="14"/>
      <c r="Y30" s="14"/>
      <c r="Z30" s="14"/>
      <c r="AA30" s="16"/>
      <c r="AB30" s="16"/>
    </row>
    <row r="31" spans="2:34" s="19" customFormat="1" ht="17.100000000000001" customHeight="1" x14ac:dyDescent="0.25">
      <c r="B31" s="121" t="s">
        <v>140</v>
      </c>
      <c r="C31" s="21"/>
      <c r="D31" s="21"/>
      <c r="E31" s="21"/>
      <c r="F31" s="21"/>
      <c r="G31" s="21"/>
      <c r="H31" s="21"/>
      <c r="I31" s="21"/>
      <c r="J31" s="21"/>
      <c r="K31" s="21"/>
      <c r="L31" s="36"/>
      <c r="M31" s="21"/>
      <c r="N31" s="21">
        <v>154.127612559081</v>
      </c>
      <c r="O31" s="21">
        <v>163.97174250210753</v>
      </c>
      <c r="P31" s="21"/>
      <c r="Q31" s="21"/>
      <c r="R31" s="21"/>
      <c r="S31" s="21"/>
      <c r="T31" s="21"/>
      <c r="U31" s="21"/>
      <c r="V31" s="21"/>
      <c r="W31" s="21"/>
      <c r="X31" s="21"/>
      <c r="Y31" s="21"/>
      <c r="Z31" s="21"/>
      <c r="AA31" s="23"/>
      <c r="AB31" s="23"/>
    </row>
    <row r="32" spans="2:34" s="19" customFormat="1" ht="17.100000000000001" customHeight="1" x14ac:dyDescent="0.25">
      <c r="B32" s="39" t="s">
        <v>51</v>
      </c>
      <c r="C32" s="40">
        <f t="shared" ref="C32:K32" si="6">SUM(C26:C31)</f>
        <v>0</v>
      </c>
      <c r="D32" s="40">
        <f t="shared" si="6"/>
        <v>6.7005610870726109</v>
      </c>
      <c r="E32" s="40">
        <f t="shared" si="6"/>
        <v>85.349779251094873</v>
      </c>
      <c r="F32" s="40">
        <f t="shared" si="6"/>
        <v>0</v>
      </c>
      <c r="G32" s="40">
        <f t="shared" si="6"/>
        <v>1233.5280930977606</v>
      </c>
      <c r="H32" s="40">
        <f t="shared" si="6"/>
        <v>1923.4703996913104</v>
      </c>
      <c r="I32" s="40">
        <f t="shared" ref="I32" si="7">SUM(I26:I31)</f>
        <v>68.116181630927244</v>
      </c>
      <c r="J32" s="40"/>
      <c r="K32" s="40">
        <f t="shared" si="6"/>
        <v>48.280225494958493</v>
      </c>
      <c r="L32" s="40"/>
      <c r="M32" s="40">
        <f t="shared" ref="M32:X32" si="8">SUM(M26:M31)</f>
        <v>12116.52668811956</v>
      </c>
      <c r="N32" s="40">
        <f t="shared" si="8"/>
        <v>9232.8891904761895</v>
      </c>
      <c r="O32" s="40">
        <f t="shared" si="8"/>
        <v>7376.8286464325865</v>
      </c>
      <c r="P32" s="40">
        <f t="shared" si="8"/>
        <v>63.21128004545556</v>
      </c>
      <c r="Q32" s="40">
        <f t="shared" si="8"/>
        <v>21.840393407123159</v>
      </c>
      <c r="R32" s="40">
        <f t="shared" si="8"/>
        <v>7302.0178724811876</v>
      </c>
      <c r="S32" s="40">
        <f t="shared" si="8"/>
        <v>94.659790906953702</v>
      </c>
      <c r="T32" s="40">
        <f t="shared" si="8"/>
        <v>441.06304708844453</v>
      </c>
      <c r="U32" s="40">
        <f t="shared" si="8"/>
        <v>90.823715358802033</v>
      </c>
      <c r="V32" s="40">
        <f t="shared" si="8"/>
        <v>0</v>
      </c>
      <c r="W32" s="40">
        <f t="shared" si="8"/>
        <v>0</v>
      </c>
      <c r="X32" s="40">
        <f t="shared" si="8"/>
        <v>0</v>
      </c>
      <c r="Y32" s="40"/>
      <c r="Z32" s="40"/>
      <c r="AA32" s="40"/>
      <c r="AB32" s="40"/>
      <c r="AC32" s="71"/>
    </row>
    <row r="33" spans="2:30" s="19" customFormat="1" ht="17.100000000000001" customHeight="1" x14ac:dyDescent="0.25">
      <c r="B33" s="13" t="s">
        <v>52</v>
      </c>
      <c r="C33" s="14"/>
      <c r="D33" s="14"/>
      <c r="E33" s="14"/>
      <c r="F33" s="14"/>
      <c r="G33" s="14"/>
      <c r="H33" s="14"/>
      <c r="I33" s="14"/>
      <c r="J33" s="14"/>
      <c r="K33" s="14"/>
      <c r="L33" s="38"/>
      <c r="M33" s="14"/>
      <c r="N33" s="14"/>
      <c r="O33" s="14">
        <v>1023.4708849974924</v>
      </c>
      <c r="P33" s="14"/>
      <c r="Q33" s="14"/>
      <c r="R33" s="14"/>
      <c r="S33" s="14"/>
      <c r="T33" s="14"/>
      <c r="U33" s="14"/>
      <c r="V33" s="14"/>
      <c r="W33" s="14"/>
      <c r="X33" s="14">
        <v>381.15501</v>
      </c>
      <c r="Y33" s="14">
        <v>126.74775999999997</v>
      </c>
      <c r="Z33" s="14">
        <v>312.80063000000001</v>
      </c>
      <c r="AA33" s="16"/>
      <c r="AB33" s="16"/>
    </row>
    <row r="34" spans="2:30" s="19" customFormat="1" ht="17.100000000000001" customHeight="1" thickBot="1" x14ac:dyDescent="0.3">
      <c r="B34" s="32" t="s">
        <v>53</v>
      </c>
      <c r="C34" s="33">
        <f t="shared" ref="C34:K34" si="9">C33+C32</f>
        <v>0</v>
      </c>
      <c r="D34" s="33">
        <f t="shared" si="9"/>
        <v>6.7005610870726109</v>
      </c>
      <c r="E34" s="33">
        <f t="shared" si="9"/>
        <v>85.349779251094873</v>
      </c>
      <c r="F34" s="33">
        <f t="shared" si="9"/>
        <v>0</v>
      </c>
      <c r="G34" s="33">
        <f t="shared" si="9"/>
        <v>1233.5280930977606</v>
      </c>
      <c r="H34" s="33">
        <f t="shared" si="9"/>
        <v>1923.4703996913104</v>
      </c>
      <c r="I34" s="33">
        <f t="shared" si="9"/>
        <v>68.116181630927244</v>
      </c>
      <c r="J34" s="33"/>
      <c r="K34" s="33">
        <f t="shared" si="9"/>
        <v>48.280225494958493</v>
      </c>
      <c r="L34" s="41"/>
      <c r="M34" s="33">
        <f>M33+M32</f>
        <v>12116.52668811956</v>
      </c>
      <c r="N34" s="33">
        <f t="shared" ref="N34:R34" si="10">N33+N32</f>
        <v>9232.8891904761895</v>
      </c>
      <c r="O34" s="33">
        <f t="shared" si="10"/>
        <v>8400.2995314300788</v>
      </c>
      <c r="P34" s="33">
        <f t="shared" si="10"/>
        <v>63.21128004545556</v>
      </c>
      <c r="Q34" s="33">
        <f t="shared" si="10"/>
        <v>21.840393407123159</v>
      </c>
      <c r="R34" s="33">
        <f t="shared" si="10"/>
        <v>7302.0178724811876</v>
      </c>
      <c r="S34" s="33">
        <f>S33+S32</f>
        <v>94.659790906953702</v>
      </c>
      <c r="T34" s="33">
        <f t="shared" ref="T34:Z34" si="11">T33+T32</f>
        <v>441.06304708844453</v>
      </c>
      <c r="U34" s="33">
        <f t="shared" si="11"/>
        <v>90.823715358802033</v>
      </c>
      <c r="V34" s="33">
        <f t="shared" si="11"/>
        <v>0</v>
      </c>
      <c r="W34" s="33">
        <f t="shared" si="11"/>
        <v>0</v>
      </c>
      <c r="X34" s="33">
        <f t="shared" si="11"/>
        <v>381.15501</v>
      </c>
      <c r="Y34" s="33">
        <f t="shared" si="11"/>
        <v>126.74775999999997</v>
      </c>
      <c r="Z34" s="33">
        <f t="shared" si="11"/>
        <v>312.80063000000001</v>
      </c>
      <c r="AA34" s="33"/>
      <c r="AB34" s="33"/>
    </row>
    <row r="35" spans="2:30" s="19" customFormat="1" ht="17.100000000000001" customHeight="1" x14ac:dyDescent="0.25">
      <c r="B35" s="42" t="s">
        <v>54</v>
      </c>
      <c r="C35" s="43">
        <f>IFERROR(C25/C12, " ")</f>
        <v>2.6129881542583618E-2</v>
      </c>
      <c r="D35" s="43">
        <f t="shared" ref="D35:Z35" si="12">IFERROR(D25/D12, " ")</f>
        <v>3.3903840471081027E-17</v>
      </c>
      <c r="E35" s="43">
        <f t="shared" si="12"/>
        <v>0.18692058753074797</v>
      </c>
      <c r="F35" s="43">
        <f t="shared" si="12"/>
        <v>0</v>
      </c>
      <c r="G35" s="43">
        <f t="shared" si="12"/>
        <v>0</v>
      </c>
      <c r="H35" s="43">
        <f t="shared" si="12"/>
        <v>1.0969221086918046E-16</v>
      </c>
      <c r="I35" s="43">
        <f t="shared" si="12"/>
        <v>0</v>
      </c>
      <c r="J35" s="43"/>
      <c r="K35" s="43">
        <f t="shared" si="12"/>
        <v>-1.0331347857536772E-16</v>
      </c>
      <c r="L35" s="43"/>
      <c r="M35" s="43">
        <f t="shared" si="12"/>
        <v>1.7275174259360496E-16</v>
      </c>
      <c r="N35" s="43">
        <f t="shared" si="12"/>
        <v>7.5055432004489378E-3</v>
      </c>
      <c r="O35" s="43">
        <f t="shared" si="12"/>
        <v>2.3917078204936829E-16</v>
      </c>
      <c r="P35" s="43">
        <f t="shared" si="12"/>
        <v>-1.9550938810745148E-3</v>
      </c>
      <c r="Q35" s="43">
        <f t="shared" si="12"/>
        <v>1.2362700366961945E-14</v>
      </c>
      <c r="R35" s="43">
        <f t="shared" si="12"/>
        <v>-3.4509933906111991E-17</v>
      </c>
      <c r="S35" s="43">
        <f t="shared" si="12"/>
        <v>-3.6657635074368945E-17</v>
      </c>
      <c r="T35" s="43">
        <f t="shared" si="12"/>
        <v>0</v>
      </c>
      <c r="U35" s="43">
        <f t="shared" si="12"/>
        <v>1.5646634426990307E-16</v>
      </c>
      <c r="V35" s="43">
        <f t="shared" si="12"/>
        <v>0</v>
      </c>
      <c r="W35" s="43" t="str">
        <f t="shared" si="12"/>
        <v xml:space="preserve"> </v>
      </c>
      <c r="X35" s="43">
        <f t="shared" si="12"/>
        <v>0</v>
      </c>
      <c r="Y35" s="43">
        <f t="shared" si="12"/>
        <v>0</v>
      </c>
      <c r="Z35" s="43">
        <f t="shared" si="12"/>
        <v>0</v>
      </c>
      <c r="AA35" s="43"/>
      <c r="AB35" s="43"/>
    </row>
    <row r="36" spans="2:30" x14ac:dyDescent="0.35">
      <c r="M36" s="44"/>
      <c r="O36" s="44"/>
      <c r="P36" s="44"/>
      <c r="R36" s="44"/>
    </row>
    <row r="37" spans="2:30" x14ac:dyDescent="0.35">
      <c r="D37" s="149" t="s">
        <v>0</v>
      </c>
      <c r="E37" s="150"/>
      <c r="F37" s="150"/>
      <c r="G37" s="150"/>
      <c r="H37" s="150"/>
      <c r="I37" s="150"/>
      <c r="J37" s="150"/>
      <c r="K37" s="150"/>
      <c r="L37" s="151"/>
      <c r="M37" s="152" t="s">
        <v>1</v>
      </c>
      <c r="N37" s="153"/>
      <c r="O37" s="153"/>
      <c r="P37" s="153"/>
      <c r="Q37" s="153"/>
      <c r="R37" s="153"/>
      <c r="S37" s="153"/>
      <c r="T37" s="153"/>
      <c r="U37" s="153"/>
      <c r="V37" s="153"/>
      <c r="W37" s="153"/>
      <c r="X37" s="153"/>
      <c r="Y37" s="153"/>
      <c r="Z37" s="153"/>
      <c r="AA37" s="154"/>
    </row>
    <row r="38" spans="2:30" ht="45.75" customHeight="1" x14ac:dyDescent="0.35">
      <c r="B38" s="2" t="s">
        <v>118</v>
      </c>
      <c r="C38" s="3" t="s">
        <v>83</v>
      </c>
      <c r="D38" s="3" t="s">
        <v>84</v>
      </c>
      <c r="E38" s="3" t="s">
        <v>85</v>
      </c>
      <c r="F38" s="3" t="s">
        <v>86</v>
      </c>
      <c r="G38" s="3" t="s">
        <v>87</v>
      </c>
      <c r="H38" s="113" t="s">
        <v>124</v>
      </c>
      <c r="I38" s="3" t="s">
        <v>89</v>
      </c>
      <c r="J38" s="3" t="s">
        <v>90</v>
      </c>
      <c r="K38" s="3" t="s">
        <v>125</v>
      </c>
      <c r="L38" s="3" t="s">
        <v>10</v>
      </c>
      <c r="M38" s="3" t="s">
        <v>92</v>
      </c>
      <c r="N38" s="3" t="s">
        <v>93</v>
      </c>
      <c r="O38" s="3" t="s">
        <v>94</v>
      </c>
      <c r="P38" s="3" t="s">
        <v>95</v>
      </c>
      <c r="Q38" s="3" t="s">
        <v>96</v>
      </c>
      <c r="R38" s="3" t="s">
        <v>97</v>
      </c>
      <c r="S38" s="3" t="s">
        <v>98</v>
      </c>
      <c r="T38" s="3" t="s">
        <v>99</v>
      </c>
      <c r="U38" s="3" t="s">
        <v>100</v>
      </c>
      <c r="V38" s="3" t="s">
        <v>101</v>
      </c>
      <c r="W38" s="3" t="s">
        <v>126</v>
      </c>
      <c r="X38" s="113" t="s">
        <v>127</v>
      </c>
      <c r="Y38" s="113" t="s">
        <v>128</v>
      </c>
      <c r="Z38" s="113" t="s">
        <v>129</v>
      </c>
      <c r="AA38" s="3" t="s">
        <v>22</v>
      </c>
      <c r="AB38" s="3" t="s">
        <v>23</v>
      </c>
      <c r="AD38" s="19"/>
    </row>
    <row r="39" spans="2:30" x14ac:dyDescent="0.35">
      <c r="B39" s="46" t="s">
        <v>55</v>
      </c>
      <c r="C39" s="47"/>
      <c r="D39" s="47"/>
      <c r="E39" s="47"/>
      <c r="F39" s="47"/>
      <c r="G39" s="47"/>
      <c r="H39" s="47"/>
      <c r="I39" s="47"/>
      <c r="J39" s="47"/>
      <c r="K39" s="47"/>
      <c r="L39" s="47"/>
      <c r="M39" s="48"/>
      <c r="N39" s="47"/>
      <c r="O39" s="48"/>
      <c r="P39" s="48"/>
      <c r="Q39" s="47"/>
      <c r="R39" s="48"/>
      <c r="S39" s="47"/>
      <c r="T39" s="47"/>
      <c r="U39" s="47"/>
      <c r="V39" s="47"/>
      <c r="W39" s="47"/>
      <c r="X39" s="47"/>
      <c r="Y39" s="47"/>
      <c r="Z39" s="47"/>
      <c r="AA39" s="47"/>
      <c r="AB39" s="49"/>
      <c r="AC39" s="50"/>
    </row>
    <row r="40" spans="2:30" x14ac:dyDescent="0.35">
      <c r="B40" s="51" t="s">
        <v>56</v>
      </c>
      <c r="C40" s="52"/>
      <c r="D40" s="52"/>
      <c r="E40" s="52"/>
      <c r="F40" s="4"/>
      <c r="G40" s="52">
        <v>106.68136830378174</v>
      </c>
      <c r="H40" s="52"/>
      <c r="I40" s="52">
        <v>64.384568252543872</v>
      </c>
      <c r="J40" s="52"/>
      <c r="K40" s="52">
        <v>15.148230963584023</v>
      </c>
      <c r="L40" s="53"/>
      <c r="M40" s="54">
        <v>3862.1153276573573</v>
      </c>
      <c r="N40" s="52">
        <v>3158.0914254024688</v>
      </c>
      <c r="O40" s="54"/>
      <c r="P40" s="54">
        <v>26.209524152210466</v>
      </c>
      <c r="Q40" s="52"/>
      <c r="R40" s="54"/>
      <c r="S40" s="52"/>
      <c r="T40" s="52"/>
      <c r="U40" s="52">
        <v>36.39596489950172</v>
      </c>
      <c r="V40" s="52"/>
      <c r="W40" s="52"/>
      <c r="X40" s="52"/>
      <c r="Y40" s="52"/>
      <c r="Z40" s="52"/>
      <c r="AA40" s="53"/>
      <c r="AB40" s="53"/>
      <c r="AC40" s="50"/>
    </row>
    <row r="41" spans="2:30" x14ac:dyDescent="0.35">
      <c r="B41" s="51" t="s">
        <v>57</v>
      </c>
      <c r="C41" s="52"/>
      <c r="D41" s="52"/>
      <c r="E41" s="52"/>
      <c r="F41" s="4"/>
      <c r="G41" s="52">
        <v>1126.7418145533893</v>
      </c>
      <c r="H41" s="52"/>
      <c r="I41" s="4"/>
      <c r="J41" s="4"/>
      <c r="K41" s="52">
        <v>1.9920874322594087</v>
      </c>
      <c r="L41" s="53"/>
      <c r="M41" s="54">
        <v>618.91392164464617</v>
      </c>
      <c r="N41" s="52">
        <v>1266.7198332345095</v>
      </c>
      <c r="O41" s="54"/>
      <c r="P41" s="54">
        <v>37.001755893245097</v>
      </c>
      <c r="Q41" s="52"/>
      <c r="R41" s="54"/>
      <c r="S41" s="52"/>
      <c r="T41" s="52"/>
      <c r="U41" s="52">
        <v>52.562015708999482</v>
      </c>
      <c r="V41" s="52"/>
      <c r="W41" s="52"/>
      <c r="X41" s="52"/>
      <c r="Y41" s="52"/>
      <c r="Z41" s="52"/>
      <c r="AA41" s="53"/>
      <c r="AB41" s="53"/>
      <c r="AC41" s="50"/>
    </row>
    <row r="42" spans="2:30" x14ac:dyDescent="0.35">
      <c r="B42" s="55" t="s">
        <v>58</v>
      </c>
      <c r="C42" s="53"/>
      <c r="D42" s="53"/>
      <c r="E42" s="53"/>
      <c r="F42" s="55"/>
      <c r="G42" s="53">
        <f>SUM(G40:G41)</f>
        <v>1233.423182857171</v>
      </c>
      <c r="H42" s="52"/>
      <c r="I42" s="53">
        <f t="shared" ref="I42:N42" si="13">SUM(I40:I41)</f>
        <v>64.384568252543872</v>
      </c>
      <c r="J42" s="53"/>
      <c r="K42" s="53">
        <f t="shared" si="13"/>
        <v>17.140318395843433</v>
      </c>
      <c r="L42" s="53"/>
      <c r="M42" s="53">
        <f t="shared" si="13"/>
        <v>4481.0292493020033</v>
      </c>
      <c r="N42" s="53">
        <f t="shared" si="13"/>
        <v>4424.811258636978</v>
      </c>
      <c r="O42" s="54"/>
      <c r="P42" s="53">
        <f>SUM(P40:P41)</f>
        <v>63.211280045455567</v>
      </c>
      <c r="Q42" s="52"/>
      <c r="R42" s="54"/>
      <c r="S42" s="52"/>
      <c r="T42" s="52"/>
      <c r="U42" s="53">
        <f>SUM(U40:U41)</f>
        <v>88.957980608501202</v>
      </c>
      <c r="V42" s="52"/>
      <c r="W42" s="52"/>
      <c r="X42" s="52"/>
      <c r="Y42" s="52"/>
      <c r="Z42" s="52"/>
      <c r="AA42" s="53"/>
      <c r="AB42" s="53"/>
      <c r="AC42" s="50"/>
    </row>
    <row r="43" spans="2:30" x14ac:dyDescent="0.35">
      <c r="B43" s="51" t="s">
        <v>59</v>
      </c>
      <c r="C43" s="52"/>
      <c r="D43" s="52"/>
      <c r="E43" s="52"/>
      <c r="F43" s="4"/>
      <c r="G43" s="4"/>
      <c r="H43" s="52"/>
      <c r="I43" s="52"/>
      <c r="J43" s="52"/>
      <c r="K43" s="52"/>
      <c r="L43" s="53"/>
      <c r="M43" s="54">
        <v>207.70048788396363</v>
      </c>
      <c r="N43" s="52">
        <v>242.94132886002063</v>
      </c>
      <c r="O43" s="54">
        <v>0.13484893887650679</v>
      </c>
      <c r="P43" s="54"/>
      <c r="Q43" s="52"/>
      <c r="R43" s="54"/>
      <c r="S43" s="52"/>
      <c r="T43" s="52"/>
      <c r="U43" s="52">
        <v>1.8657347503008344</v>
      </c>
      <c r="V43" s="52"/>
      <c r="W43" s="52"/>
      <c r="X43" s="52"/>
      <c r="Y43" s="52"/>
      <c r="Z43" s="52"/>
      <c r="AA43" s="53"/>
      <c r="AB43" s="53"/>
      <c r="AC43" s="50"/>
    </row>
    <row r="44" spans="2:30" x14ac:dyDescent="0.35">
      <c r="B44" s="51" t="s">
        <v>60</v>
      </c>
      <c r="C44" s="52"/>
      <c r="D44" s="52"/>
      <c r="E44" s="52"/>
      <c r="F44" s="4"/>
      <c r="G44" s="52">
        <v>0.10491024058963964</v>
      </c>
      <c r="H44" s="52"/>
      <c r="I44" s="52">
        <v>3.7316133783833667</v>
      </c>
      <c r="J44" s="52"/>
      <c r="K44" s="52"/>
      <c r="L44" s="53"/>
      <c r="M44" s="54">
        <v>845.06455146519977</v>
      </c>
      <c r="N44" s="52">
        <v>226.77215889671467</v>
      </c>
      <c r="O44" s="54"/>
      <c r="P44" s="54"/>
      <c r="Q44" s="52"/>
      <c r="R44" s="54">
        <v>193.1449699201124</v>
      </c>
      <c r="S44" s="52"/>
      <c r="T44" s="52"/>
      <c r="U44" s="4"/>
      <c r="V44" s="52"/>
      <c r="W44" s="52"/>
      <c r="X44" s="52"/>
      <c r="Y44" s="52"/>
      <c r="Z44" s="52"/>
      <c r="AA44" s="53"/>
      <c r="AB44" s="53"/>
      <c r="AC44" s="50"/>
    </row>
    <row r="45" spans="2:30" x14ac:dyDescent="0.35">
      <c r="B45" s="51" t="s">
        <v>61</v>
      </c>
      <c r="C45" s="52"/>
      <c r="D45" s="52"/>
      <c r="E45" s="52"/>
      <c r="F45" s="4"/>
      <c r="G45" s="52"/>
      <c r="H45" s="52"/>
      <c r="I45" s="52"/>
      <c r="J45" s="52"/>
      <c r="K45" s="52"/>
      <c r="L45" s="53"/>
      <c r="M45" s="54">
        <v>1165.8038299066229</v>
      </c>
      <c r="N45" s="52">
        <v>133.99623205543719</v>
      </c>
      <c r="O45" s="54"/>
      <c r="P45" s="54"/>
      <c r="Q45" s="52"/>
      <c r="R45" s="54"/>
      <c r="S45" s="52"/>
      <c r="T45" s="52"/>
      <c r="U45" s="52"/>
      <c r="V45" s="52"/>
      <c r="W45" s="52"/>
      <c r="X45" s="52"/>
      <c r="Y45" s="52"/>
      <c r="Z45" s="52"/>
      <c r="AA45" s="53"/>
      <c r="AB45" s="53"/>
      <c r="AC45" s="50"/>
    </row>
    <row r="46" spans="2:30" x14ac:dyDescent="0.35">
      <c r="B46" s="56" t="s">
        <v>141</v>
      </c>
      <c r="C46" s="52"/>
      <c r="D46" s="52"/>
      <c r="E46" s="52"/>
      <c r="F46" s="4"/>
      <c r="G46" s="53">
        <f>SUM(G43:G45)</f>
        <v>0.10491024058963964</v>
      </c>
      <c r="H46" s="52"/>
      <c r="I46" s="53">
        <f>SUM(I43:I45)</f>
        <v>3.7316133783833667</v>
      </c>
      <c r="J46" s="53"/>
      <c r="K46" s="52"/>
      <c r="L46" s="53"/>
      <c r="M46" s="53">
        <f t="shared" ref="M46:X46" si="14">SUM(M43:M45)</f>
        <v>2218.568869255786</v>
      </c>
      <c r="N46" s="53">
        <f t="shared" si="14"/>
        <v>603.70971981217247</v>
      </c>
      <c r="O46" s="53">
        <f t="shared" si="14"/>
        <v>0.13484893887650679</v>
      </c>
      <c r="P46" s="53">
        <f t="shared" si="14"/>
        <v>0</v>
      </c>
      <c r="Q46" s="53">
        <f t="shared" si="14"/>
        <v>0</v>
      </c>
      <c r="R46" s="53">
        <f t="shared" si="14"/>
        <v>193.1449699201124</v>
      </c>
      <c r="S46" s="53">
        <f t="shared" si="14"/>
        <v>0</v>
      </c>
      <c r="T46" s="53">
        <f t="shared" si="14"/>
        <v>0</v>
      </c>
      <c r="U46" s="53">
        <f t="shared" si="14"/>
        <v>1.8657347503008344</v>
      </c>
      <c r="V46" s="53">
        <f t="shared" si="14"/>
        <v>0</v>
      </c>
      <c r="W46" s="53">
        <f t="shared" si="14"/>
        <v>0</v>
      </c>
      <c r="X46" s="53">
        <f t="shared" si="14"/>
        <v>0</v>
      </c>
      <c r="Y46" s="53"/>
      <c r="Z46" s="53"/>
      <c r="AA46" s="53"/>
      <c r="AB46" s="53"/>
      <c r="AC46" s="50"/>
    </row>
    <row r="47" spans="2:30" x14ac:dyDescent="0.35">
      <c r="B47" s="51" t="s">
        <v>63</v>
      </c>
      <c r="C47" s="52"/>
      <c r="D47" s="52">
        <v>1.2003448106305272</v>
      </c>
      <c r="E47" s="52"/>
      <c r="F47" s="4"/>
      <c r="G47" s="52"/>
      <c r="H47" s="52">
        <v>1923.4703996913104</v>
      </c>
      <c r="I47" s="52"/>
      <c r="J47" s="52"/>
      <c r="K47" s="52"/>
      <c r="L47" s="53"/>
      <c r="M47" s="54">
        <v>89.359297203121997</v>
      </c>
      <c r="N47" s="52">
        <v>0</v>
      </c>
      <c r="O47" s="54"/>
      <c r="P47" s="54"/>
      <c r="Q47" s="52"/>
      <c r="R47" s="54">
        <v>187.15044844958612</v>
      </c>
      <c r="S47" s="52">
        <v>0</v>
      </c>
      <c r="T47" s="52"/>
      <c r="U47" s="52"/>
      <c r="V47" s="52"/>
      <c r="W47" s="52"/>
      <c r="X47" s="52"/>
      <c r="Y47" s="52"/>
      <c r="Z47" s="52"/>
      <c r="AA47" s="53"/>
      <c r="AB47" s="53"/>
      <c r="AC47" s="50"/>
    </row>
    <row r="48" spans="2:30" x14ac:dyDescent="0.35">
      <c r="B48" s="51" t="s">
        <v>64</v>
      </c>
      <c r="C48" s="52"/>
      <c r="D48" s="52">
        <v>1.096127710781668</v>
      </c>
      <c r="E48" s="52">
        <v>0</v>
      </c>
      <c r="F48" s="4"/>
      <c r="G48" s="52"/>
      <c r="H48" s="52"/>
      <c r="I48" s="52"/>
      <c r="J48" s="52"/>
      <c r="K48" s="52">
        <v>31.13990709911506</v>
      </c>
      <c r="L48" s="53"/>
      <c r="M48" s="54">
        <v>1119.3837284558349</v>
      </c>
      <c r="N48" s="52">
        <v>246.66950099135107</v>
      </c>
      <c r="O48" s="54">
        <v>7.2797732633011147</v>
      </c>
      <c r="P48" s="54"/>
      <c r="Q48" s="52"/>
      <c r="R48" s="54">
        <v>170.90155329871368</v>
      </c>
      <c r="S48" s="52">
        <v>29.781754782492698</v>
      </c>
      <c r="T48" s="52"/>
      <c r="U48" s="52"/>
      <c r="V48" s="52"/>
      <c r="W48" s="52"/>
      <c r="X48" s="52"/>
      <c r="Y48" s="52"/>
      <c r="Z48" s="52"/>
      <c r="AA48" s="53"/>
      <c r="AB48" s="53"/>
      <c r="AC48" s="50"/>
    </row>
    <row r="49" spans="2:30" x14ac:dyDescent="0.35">
      <c r="B49" s="51" t="s">
        <v>65</v>
      </c>
      <c r="C49" s="52"/>
      <c r="D49" s="52">
        <v>1.0007698344126606E-2</v>
      </c>
      <c r="E49" s="52"/>
      <c r="F49" s="4"/>
      <c r="G49" s="52"/>
      <c r="H49" s="52"/>
      <c r="I49" s="52"/>
      <c r="J49" s="52"/>
      <c r="K49" s="52"/>
      <c r="L49" s="53"/>
      <c r="M49" s="54">
        <v>17.655183285871114</v>
      </c>
      <c r="N49" s="52">
        <v>1.306119832245267</v>
      </c>
      <c r="O49" s="54"/>
      <c r="P49" s="54"/>
      <c r="Q49" s="52"/>
      <c r="R49" s="54">
        <v>1.5603393428823495</v>
      </c>
      <c r="S49" s="52">
        <v>0.27744949335246488</v>
      </c>
      <c r="T49" s="52"/>
      <c r="U49" s="52"/>
      <c r="V49" s="52"/>
      <c r="W49" s="52"/>
      <c r="X49" s="52"/>
      <c r="Y49" s="52"/>
      <c r="Z49" s="52"/>
      <c r="AA49" s="53"/>
      <c r="AB49" s="53"/>
      <c r="AC49" s="50"/>
    </row>
    <row r="50" spans="2:30" x14ac:dyDescent="0.35">
      <c r="B50" s="51" t="s">
        <v>66</v>
      </c>
      <c r="C50" s="52"/>
      <c r="D50" s="52">
        <v>7.3514695187216525E-2</v>
      </c>
      <c r="E50" s="52"/>
      <c r="F50" s="4"/>
      <c r="G50" s="52"/>
      <c r="H50" s="52"/>
      <c r="I50" s="52"/>
      <c r="J50" s="52"/>
      <c r="K50" s="52"/>
      <c r="L50" s="53"/>
      <c r="M50" s="54">
        <v>143.54029876994181</v>
      </c>
      <c r="N50" s="52">
        <v>5.1131454183785514E-2</v>
      </c>
      <c r="O50" s="54"/>
      <c r="P50" s="54"/>
      <c r="Q50" s="52"/>
      <c r="R50" s="54">
        <v>11.461963304273482</v>
      </c>
      <c r="S50" s="52">
        <v>8.1754356129565018</v>
      </c>
      <c r="T50" s="52"/>
      <c r="U50" s="52"/>
      <c r="V50" s="52"/>
      <c r="W50" s="52"/>
      <c r="X50" s="52"/>
      <c r="Y50" s="52"/>
      <c r="Z50" s="52"/>
      <c r="AA50" s="53"/>
      <c r="AB50" s="53"/>
      <c r="AC50" s="50"/>
    </row>
    <row r="51" spans="2:30" x14ac:dyDescent="0.35">
      <c r="B51" s="51" t="s">
        <v>67</v>
      </c>
      <c r="C51" s="52"/>
      <c r="D51" s="52"/>
      <c r="E51" s="52"/>
      <c r="F51" s="4"/>
      <c r="G51" s="52"/>
      <c r="H51" s="52"/>
      <c r="I51" s="52"/>
      <c r="J51" s="52"/>
      <c r="K51" s="52"/>
      <c r="L51" s="53"/>
      <c r="M51" s="54">
        <v>176.03581083839816</v>
      </c>
      <c r="N51" s="52">
        <v>17.197237230404099</v>
      </c>
      <c r="O51" s="54"/>
      <c r="P51" s="54"/>
      <c r="Q51" s="52"/>
      <c r="R51" s="54"/>
      <c r="S51" s="52">
        <v>12.664687461153973</v>
      </c>
      <c r="T51" s="52"/>
      <c r="U51" s="52"/>
      <c r="V51" s="52"/>
      <c r="W51" s="52"/>
      <c r="X51" s="52"/>
      <c r="Y51" s="52"/>
      <c r="Z51" s="52"/>
      <c r="AA51" s="53"/>
      <c r="AB51" s="53"/>
      <c r="AC51" s="50"/>
    </row>
    <row r="52" spans="2:30" x14ac:dyDescent="0.35">
      <c r="B52" s="51" t="s">
        <v>68</v>
      </c>
      <c r="C52" s="52"/>
      <c r="D52" s="52">
        <v>1.2806807470027115</v>
      </c>
      <c r="E52" s="52"/>
      <c r="F52" s="4"/>
      <c r="G52" s="52"/>
      <c r="H52" s="52"/>
      <c r="I52" s="52"/>
      <c r="J52" s="52"/>
      <c r="K52" s="52"/>
      <c r="L52" s="53"/>
      <c r="M52" s="54">
        <v>518.42368366349672</v>
      </c>
      <c r="N52" s="52">
        <v>1.4180002577951842</v>
      </c>
      <c r="O52" s="54"/>
      <c r="P52" s="54"/>
      <c r="Q52" s="52"/>
      <c r="R52" s="54">
        <v>199.67593811348868</v>
      </c>
      <c r="S52" s="52">
        <v>1.1229712904711557</v>
      </c>
      <c r="T52" s="52"/>
      <c r="U52" s="52"/>
      <c r="V52" s="52"/>
      <c r="W52" s="52"/>
      <c r="X52" s="52"/>
      <c r="Y52" s="52"/>
      <c r="Z52" s="52"/>
      <c r="AA52" s="53"/>
      <c r="AB52" s="53"/>
      <c r="AC52" s="50"/>
    </row>
    <row r="53" spans="2:30" x14ac:dyDescent="0.35">
      <c r="B53" s="51" t="s">
        <v>69</v>
      </c>
      <c r="C53" s="52"/>
      <c r="D53" s="52">
        <v>0.75118701824218015</v>
      </c>
      <c r="E53" s="52">
        <v>85.349779251094873</v>
      </c>
      <c r="F53" s="4"/>
      <c r="G53" s="52"/>
      <c r="H53" s="52"/>
      <c r="I53" s="52"/>
      <c r="J53" s="52"/>
      <c r="K53" s="52"/>
      <c r="L53" s="53"/>
      <c r="M53" s="54">
        <v>1223.0910920699837</v>
      </c>
      <c r="N53" s="52">
        <v>69.219318942259264</v>
      </c>
      <c r="O53" s="52">
        <v>0.16846035638793927</v>
      </c>
      <c r="P53" s="52"/>
      <c r="Q53" s="52"/>
      <c r="R53" s="54">
        <v>117.12050244936188</v>
      </c>
      <c r="S53" s="52">
        <v>41.077210040824191</v>
      </c>
      <c r="T53" s="52">
        <v>441.06304708844453</v>
      </c>
      <c r="U53" s="52"/>
      <c r="V53" s="52"/>
      <c r="W53" s="52"/>
      <c r="X53" s="52"/>
      <c r="Y53" s="52"/>
      <c r="Z53" s="52"/>
      <c r="AA53" s="53"/>
      <c r="AB53" s="53"/>
      <c r="AC53" s="50"/>
    </row>
    <row r="54" spans="2:30" x14ac:dyDescent="0.35">
      <c r="B54" s="51" t="s">
        <v>70</v>
      </c>
      <c r="C54" s="52"/>
      <c r="D54" s="52">
        <v>0.24306986498106978</v>
      </c>
      <c r="E54" s="52"/>
      <c r="F54" s="4"/>
      <c r="G54" s="52"/>
      <c r="H54" s="52"/>
      <c r="I54" s="52"/>
      <c r="J54" s="52"/>
      <c r="K54" s="52"/>
      <c r="L54" s="53"/>
      <c r="M54" s="54">
        <v>230.75217376584183</v>
      </c>
      <c r="N54" s="52">
        <v>69.941339500281003</v>
      </c>
      <c r="O54" s="52">
        <v>0.42287140404739704</v>
      </c>
      <c r="P54" s="52"/>
      <c r="Q54" s="52"/>
      <c r="R54" s="54">
        <v>37.897972176754664</v>
      </c>
      <c r="S54" s="4"/>
      <c r="T54" s="52"/>
      <c r="U54" s="52"/>
      <c r="V54" s="52"/>
      <c r="W54" s="52"/>
      <c r="X54" s="52"/>
      <c r="Y54" s="52"/>
      <c r="Z54" s="52"/>
      <c r="AA54" s="53"/>
      <c r="AB54" s="53"/>
      <c r="AC54" s="50"/>
    </row>
    <row r="55" spans="2:30" x14ac:dyDescent="0.35">
      <c r="B55" s="51" t="s">
        <v>71</v>
      </c>
      <c r="C55" s="52"/>
      <c r="D55" s="52">
        <v>2.0456285419031111</v>
      </c>
      <c r="E55" s="52"/>
      <c r="F55" s="4"/>
      <c r="G55" s="52"/>
      <c r="H55" s="52"/>
      <c r="I55" s="52"/>
      <c r="J55" s="52"/>
      <c r="K55" s="52"/>
      <c r="L55" s="53"/>
      <c r="M55" s="54">
        <v>787.65913707282368</v>
      </c>
      <c r="N55" s="52">
        <v>87.632826351498679</v>
      </c>
      <c r="O55" s="52"/>
      <c r="P55" s="52"/>
      <c r="Q55" s="52"/>
      <c r="R55" s="54">
        <v>318.9419370066995</v>
      </c>
      <c r="S55" s="52">
        <v>1.5602822257027118</v>
      </c>
      <c r="T55" s="52"/>
      <c r="U55" s="52"/>
      <c r="V55" s="52"/>
      <c r="W55" s="52"/>
      <c r="X55" s="52"/>
      <c r="Y55" s="52"/>
      <c r="Z55" s="52"/>
      <c r="AA55" s="53"/>
      <c r="AB55" s="53"/>
      <c r="AC55" s="50"/>
      <c r="AD55" s="57"/>
    </row>
    <row r="56" spans="2:30" x14ac:dyDescent="0.35">
      <c r="B56" s="56" t="s">
        <v>136</v>
      </c>
      <c r="C56" s="52"/>
      <c r="D56" s="53">
        <f>SUM(D47:D55)</f>
        <v>6.7005610870726109</v>
      </c>
      <c r="E56" s="53">
        <f t="shared" ref="E56" si="15">SUM(E47:E55)</f>
        <v>85.349779251094873</v>
      </c>
      <c r="F56" s="53">
        <f t="shared" ref="F56:K56" si="16">SUM(F47:F55)</f>
        <v>0</v>
      </c>
      <c r="G56" s="53">
        <f t="shared" si="16"/>
        <v>0</v>
      </c>
      <c r="H56" s="53">
        <f t="shared" si="16"/>
        <v>1923.4703996913104</v>
      </c>
      <c r="I56" s="53">
        <f t="shared" si="16"/>
        <v>0</v>
      </c>
      <c r="J56" s="53"/>
      <c r="K56" s="53">
        <f t="shared" si="16"/>
        <v>31.13990709911506</v>
      </c>
      <c r="L56" s="53"/>
      <c r="M56" s="53">
        <f t="shared" ref="M56:X56" si="17">SUM(M47:M55)</f>
        <v>4305.9004051253141</v>
      </c>
      <c r="N56" s="53">
        <f t="shared" si="17"/>
        <v>493.43547456001835</v>
      </c>
      <c r="O56" s="53">
        <f t="shared" si="17"/>
        <v>7.871105023736451</v>
      </c>
      <c r="P56" s="53">
        <f t="shared" si="17"/>
        <v>0</v>
      </c>
      <c r="Q56" s="53">
        <f t="shared" si="17"/>
        <v>0</v>
      </c>
      <c r="R56" s="53">
        <f t="shared" si="17"/>
        <v>1044.7106541417604</v>
      </c>
      <c r="S56" s="53">
        <f t="shared" si="17"/>
        <v>94.659790906953702</v>
      </c>
      <c r="T56" s="53">
        <f t="shared" si="17"/>
        <v>441.06304708844453</v>
      </c>
      <c r="U56" s="53">
        <f t="shared" si="17"/>
        <v>0</v>
      </c>
      <c r="V56" s="53">
        <f t="shared" si="17"/>
        <v>0</v>
      </c>
      <c r="W56" s="53">
        <f t="shared" si="17"/>
        <v>0</v>
      </c>
      <c r="X56" s="53">
        <f t="shared" si="17"/>
        <v>0</v>
      </c>
      <c r="Y56" s="53"/>
      <c r="Z56" s="53"/>
      <c r="AA56" s="53"/>
      <c r="AB56" s="53"/>
      <c r="AC56" s="50"/>
      <c r="AD56" s="57"/>
    </row>
    <row r="57" spans="2:30" x14ac:dyDescent="0.35">
      <c r="B57" s="56" t="s">
        <v>135</v>
      </c>
      <c r="C57" s="53">
        <f>+C58+C59+C60</f>
        <v>0</v>
      </c>
      <c r="D57" s="53">
        <f t="shared" ref="D57:N57" si="18">+D58+D59+D60</f>
        <v>0</v>
      </c>
      <c r="E57" s="53">
        <f t="shared" si="18"/>
        <v>0</v>
      </c>
      <c r="F57" s="53">
        <f t="shared" si="18"/>
        <v>0</v>
      </c>
      <c r="G57" s="53">
        <f t="shared" si="18"/>
        <v>0</v>
      </c>
      <c r="H57" s="53">
        <f t="shared" si="18"/>
        <v>0</v>
      </c>
      <c r="I57" s="53">
        <f t="shared" si="18"/>
        <v>0</v>
      </c>
      <c r="J57" s="53">
        <f t="shared" si="18"/>
        <v>0</v>
      </c>
      <c r="K57" s="53">
        <f t="shared" si="18"/>
        <v>0</v>
      </c>
      <c r="L57" s="53"/>
      <c r="M57" s="53">
        <f t="shared" si="18"/>
        <v>0</v>
      </c>
      <c r="N57" s="53">
        <f t="shared" si="18"/>
        <v>3556.805124907939</v>
      </c>
      <c r="O57" s="53">
        <f t="shared" ref="O57" si="19">+O58+O59+O60</f>
        <v>7204.8509499678667</v>
      </c>
      <c r="P57" s="53">
        <f t="shared" ref="P57" si="20">+P58+P59+P60</f>
        <v>0</v>
      </c>
      <c r="Q57" s="53">
        <f t="shared" ref="Q57" si="21">+Q58+Q59+Q60</f>
        <v>21.840393407123159</v>
      </c>
      <c r="R57" s="53">
        <f t="shared" ref="R57" si="22">+R58+R59+R60</f>
        <v>5595.6297520530106</v>
      </c>
      <c r="S57" s="53">
        <f t="shared" ref="S57" si="23">+S58+S59+S60</f>
        <v>0</v>
      </c>
      <c r="T57" s="53">
        <f t="shared" ref="T57" si="24">+T58+T59+T60</f>
        <v>0</v>
      </c>
      <c r="U57" s="53">
        <f t="shared" ref="U57" si="25">+U58+U59+U60</f>
        <v>0</v>
      </c>
      <c r="V57" s="53">
        <f t="shared" ref="V57" si="26">+V58+V59+V60</f>
        <v>0</v>
      </c>
      <c r="W57" s="53">
        <f t="shared" ref="W57" si="27">+W58+W59+W60</f>
        <v>0</v>
      </c>
      <c r="X57" s="53">
        <f t="shared" ref="X57" si="28">+X58+X59+X60</f>
        <v>0</v>
      </c>
      <c r="Y57" s="53">
        <f t="shared" ref="Y57" si="29">+Y58+Y59+Y60</f>
        <v>0</v>
      </c>
      <c r="Z57" s="53">
        <f t="shared" ref="Z57" si="30">+Z58+Z59+Z60</f>
        <v>0</v>
      </c>
      <c r="AA57" s="53"/>
      <c r="AB57" s="53"/>
      <c r="AC57" s="50"/>
    </row>
    <row r="58" spans="2:30" x14ac:dyDescent="0.35">
      <c r="B58" s="51" t="s">
        <v>132</v>
      </c>
      <c r="C58" s="52"/>
      <c r="D58" s="53">
        <v>0</v>
      </c>
      <c r="E58" s="53"/>
      <c r="F58" s="55"/>
      <c r="G58" s="53"/>
      <c r="H58" s="53"/>
      <c r="I58" s="53"/>
      <c r="J58" s="53"/>
      <c r="K58" s="53"/>
      <c r="L58" s="53"/>
      <c r="M58" s="53"/>
      <c r="N58" s="52">
        <v>3556.805124907939</v>
      </c>
      <c r="O58" s="52">
        <v>7193.265429967867</v>
      </c>
      <c r="P58" s="53"/>
      <c r="Q58" s="53"/>
      <c r="R58" s="52">
        <v>5595.6297520530106</v>
      </c>
      <c r="S58" s="53"/>
      <c r="T58" s="53"/>
      <c r="U58" s="53"/>
      <c r="V58" s="53"/>
      <c r="W58" s="53">
        <f>W26</f>
        <v>0</v>
      </c>
      <c r="X58" s="53"/>
      <c r="Y58" s="53"/>
      <c r="Z58" s="53"/>
      <c r="AA58" s="53"/>
      <c r="AB58" s="53"/>
      <c r="AC58" s="50"/>
    </row>
    <row r="59" spans="2:30" x14ac:dyDescent="0.35">
      <c r="B59" s="51" t="s">
        <v>133</v>
      </c>
      <c r="C59" s="52"/>
      <c r="D59" s="53"/>
      <c r="E59" s="53"/>
      <c r="F59" s="55"/>
      <c r="G59" s="53"/>
      <c r="H59" s="53"/>
      <c r="I59" s="53"/>
      <c r="J59" s="53"/>
      <c r="K59" s="53"/>
      <c r="L59" s="53"/>
      <c r="M59" s="53"/>
      <c r="N59" s="53"/>
      <c r="O59" s="52">
        <v>11.585520000000001</v>
      </c>
      <c r="P59" s="53"/>
      <c r="Q59" s="52">
        <v>21.840393407123159</v>
      </c>
      <c r="R59" s="53"/>
      <c r="S59" s="53"/>
      <c r="T59" s="53"/>
      <c r="U59" s="53"/>
      <c r="V59" s="53"/>
      <c r="W59" s="53"/>
      <c r="X59" s="53"/>
      <c r="Y59" s="53"/>
      <c r="Z59" s="53"/>
      <c r="AA59" s="53"/>
      <c r="AB59" s="53"/>
      <c r="AC59" s="50"/>
    </row>
    <row r="60" spans="2:30" x14ac:dyDescent="0.35">
      <c r="B60" s="51" t="s">
        <v>134</v>
      </c>
      <c r="C60" s="52"/>
      <c r="D60" s="53"/>
      <c r="E60" s="53"/>
      <c r="F60" s="55"/>
      <c r="G60" s="53"/>
      <c r="H60" s="53"/>
      <c r="I60" s="53"/>
      <c r="J60" s="53"/>
      <c r="K60" s="53"/>
      <c r="L60" s="53"/>
      <c r="M60" s="52">
        <v>0</v>
      </c>
      <c r="N60" s="53"/>
      <c r="O60" s="53"/>
      <c r="P60" s="53"/>
      <c r="Q60" s="53"/>
      <c r="R60" s="53"/>
      <c r="S60" s="53"/>
      <c r="T60" s="53"/>
      <c r="U60" s="53"/>
      <c r="V60" s="53"/>
      <c r="W60" s="53"/>
      <c r="X60" s="53"/>
      <c r="Y60" s="53"/>
      <c r="Z60" s="53"/>
      <c r="AA60" s="53"/>
      <c r="AB60" s="53"/>
      <c r="AC60" s="50"/>
    </row>
    <row r="61" spans="2:30" x14ac:dyDescent="0.35">
      <c r="B61" s="55" t="s">
        <v>139</v>
      </c>
      <c r="C61" s="52"/>
      <c r="D61" s="53"/>
      <c r="E61" s="53"/>
      <c r="F61" s="55"/>
      <c r="G61" s="53"/>
      <c r="H61" s="53"/>
      <c r="I61" s="53"/>
      <c r="J61" s="53"/>
      <c r="K61" s="53"/>
      <c r="L61" s="53"/>
      <c r="M61" s="53">
        <v>1111.0281644364575</v>
      </c>
      <c r="N61" s="55"/>
      <c r="O61" s="55"/>
      <c r="P61" s="53"/>
      <c r="Q61" s="53"/>
      <c r="R61" s="53">
        <v>468.53249636630437</v>
      </c>
      <c r="S61" s="53"/>
      <c r="T61" s="53"/>
      <c r="U61" s="53"/>
      <c r="V61" s="53"/>
      <c r="W61" s="53"/>
      <c r="X61" s="53"/>
      <c r="Y61" s="53"/>
      <c r="Z61" s="53"/>
      <c r="AA61" s="53"/>
      <c r="AB61" s="53"/>
      <c r="AC61" s="50"/>
      <c r="AD61" s="57"/>
    </row>
    <row r="62" spans="2:30" x14ac:dyDescent="0.35">
      <c r="B62" s="55" t="s">
        <v>140</v>
      </c>
      <c r="C62" s="52"/>
      <c r="D62" s="53"/>
      <c r="E62" s="53"/>
      <c r="F62" s="55"/>
      <c r="G62" s="53"/>
      <c r="H62" s="53"/>
      <c r="I62" s="53"/>
      <c r="J62" s="53"/>
      <c r="K62" s="53"/>
      <c r="L62" s="53"/>
      <c r="M62" s="53"/>
      <c r="N62" s="53">
        <v>154.127612559081</v>
      </c>
      <c r="O62" s="53">
        <v>163.97174250210753</v>
      </c>
      <c r="P62" s="53"/>
      <c r="Q62" s="53"/>
      <c r="R62" s="53"/>
      <c r="S62" s="53"/>
      <c r="T62" s="53"/>
      <c r="U62" s="53"/>
      <c r="V62" s="53"/>
      <c r="W62" s="53"/>
      <c r="X62" s="53"/>
      <c r="Y62" s="53"/>
      <c r="Z62" s="53"/>
      <c r="AA62" s="53"/>
      <c r="AB62" s="53"/>
      <c r="AC62" s="58"/>
    </row>
    <row r="63" spans="2:30" ht="15" customHeight="1" x14ac:dyDescent="0.35">
      <c r="B63" s="59" t="s">
        <v>72</v>
      </c>
      <c r="C63" s="59"/>
      <c r="D63" s="60">
        <f>D42+D46+D56+D57+D61+D62</f>
        <v>6.7005610870726109</v>
      </c>
      <c r="E63" s="60">
        <f t="shared" ref="E63:Z63" si="31">E42+E46+E56+E57+E61+E62</f>
        <v>85.349779251094873</v>
      </c>
      <c r="F63" s="60">
        <f t="shared" si="31"/>
        <v>0</v>
      </c>
      <c r="G63" s="60">
        <f t="shared" si="31"/>
        <v>1233.5280930977606</v>
      </c>
      <c r="H63" s="60">
        <f t="shared" si="31"/>
        <v>1923.4703996913104</v>
      </c>
      <c r="I63" s="60">
        <f t="shared" si="31"/>
        <v>68.116181630927244</v>
      </c>
      <c r="J63" s="60">
        <f t="shared" si="31"/>
        <v>0</v>
      </c>
      <c r="K63" s="60">
        <f t="shared" si="31"/>
        <v>48.280225494958493</v>
      </c>
      <c r="L63" s="60"/>
      <c r="M63" s="60">
        <f t="shared" si="31"/>
        <v>12116.52668811956</v>
      </c>
      <c r="N63" s="60">
        <f t="shared" si="31"/>
        <v>9232.8891904761895</v>
      </c>
      <c r="O63" s="60">
        <f t="shared" si="31"/>
        <v>7376.8286464325865</v>
      </c>
      <c r="P63" s="60">
        <f t="shared" si="31"/>
        <v>63.211280045455567</v>
      </c>
      <c r="Q63" s="60">
        <f t="shared" si="31"/>
        <v>21.840393407123159</v>
      </c>
      <c r="R63" s="60">
        <f t="shared" si="31"/>
        <v>7302.0178724811876</v>
      </c>
      <c r="S63" s="60">
        <f t="shared" si="31"/>
        <v>94.659790906953702</v>
      </c>
      <c r="T63" s="60">
        <f t="shared" si="31"/>
        <v>441.06304708844453</v>
      </c>
      <c r="U63" s="60">
        <f t="shared" si="31"/>
        <v>90.823715358802033</v>
      </c>
      <c r="V63" s="60">
        <f t="shared" si="31"/>
        <v>0</v>
      </c>
      <c r="W63" s="60">
        <f t="shared" si="31"/>
        <v>0</v>
      </c>
      <c r="X63" s="60">
        <f t="shared" si="31"/>
        <v>0</v>
      </c>
      <c r="Y63" s="60">
        <f t="shared" si="31"/>
        <v>0</v>
      </c>
      <c r="Z63" s="60">
        <f t="shared" si="31"/>
        <v>0</v>
      </c>
      <c r="AA63" s="60"/>
      <c r="AB63" s="61"/>
      <c r="AC63" s="50"/>
    </row>
    <row r="64" spans="2:30" s="47" customFormat="1" x14ac:dyDescent="0.35">
      <c r="B64" s="62"/>
      <c r="C64" s="63"/>
      <c r="D64" s="64"/>
      <c r="E64" s="64"/>
      <c r="F64" s="64"/>
      <c r="G64" s="64"/>
      <c r="H64" s="64"/>
      <c r="I64" s="64"/>
      <c r="J64" s="64"/>
      <c r="K64" s="64"/>
      <c r="L64" s="64"/>
      <c r="M64" s="64"/>
      <c r="N64" s="64"/>
      <c r="O64" s="64"/>
      <c r="P64" s="64"/>
      <c r="Q64" s="64"/>
      <c r="R64" s="64"/>
      <c r="S64" s="64"/>
      <c r="T64" s="64"/>
      <c r="U64" s="64"/>
      <c r="V64" s="64"/>
      <c r="W64" s="64"/>
      <c r="X64" s="64"/>
      <c r="Y64" s="64"/>
      <c r="Z64" s="64"/>
      <c r="AA64" s="64"/>
      <c r="AB64" s="65"/>
      <c r="AC64" s="66"/>
    </row>
    <row r="65" spans="2:34" x14ac:dyDescent="0.35">
      <c r="B65" s="70"/>
    </row>
    <row r="66" spans="2:34" x14ac:dyDescent="0.35">
      <c r="D66" s="149" t="s">
        <v>0</v>
      </c>
      <c r="E66" s="150"/>
      <c r="F66" s="150"/>
      <c r="G66" s="150"/>
      <c r="H66" s="150"/>
      <c r="I66" s="150"/>
      <c r="J66" s="150"/>
      <c r="K66" s="150"/>
      <c r="L66" s="151"/>
      <c r="M66" s="152" t="s">
        <v>1</v>
      </c>
      <c r="N66" s="153"/>
      <c r="O66" s="153"/>
      <c r="P66" s="153"/>
      <c r="Q66" s="153"/>
      <c r="R66" s="153"/>
      <c r="S66" s="153"/>
      <c r="T66" s="153"/>
      <c r="U66" s="153"/>
      <c r="V66" s="153"/>
      <c r="W66" s="153"/>
      <c r="X66" s="153"/>
      <c r="Y66" s="153"/>
      <c r="Z66" s="153"/>
      <c r="AA66" s="154"/>
    </row>
    <row r="67" spans="2:34" ht="40.5" x14ac:dyDescent="0.35">
      <c r="B67" s="2" t="s">
        <v>118</v>
      </c>
      <c r="C67" s="3" t="s">
        <v>83</v>
      </c>
      <c r="D67" s="3" t="s">
        <v>84</v>
      </c>
      <c r="E67" s="3" t="s">
        <v>85</v>
      </c>
      <c r="F67" s="3" t="s">
        <v>86</v>
      </c>
      <c r="G67" s="3" t="s">
        <v>87</v>
      </c>
      <c r="H67" s="113" t="s">
        <v>124</v>
      </c>
      <c r="I67" s="3" t="s">
        <v>89</v>
      </c>
      <c r="J67" s="3" t="s">
        <v>90</v>
      </c>
      <c r="K67" s="3" t="s">
        <v>125</v>
      </c>
      <c r="L67" s="3" t="s">
        <v>10</v>
      </c>
      <c r="M67" s="3" t="s">
        <v>92</v>
      </c>
      <c r="N67" s="3" t="s">
        <v>93</v>
      </c>
      <c r="O67" s="3" t="s">
        <v>94</v>
      </c>
      <c r="P67" s="3" t="s">
        <v>95</v>
      </c>
      <c r="Q67" s="3" t="s">
        <v>96</v>
      </c>
      <c r="R67" s="3" t="s">
        <v>97</v>
      </c>
      <c r="S67" s="3" t="s">
        <v>98</v>
      </c>
      <c r="T67" s="3" t="s">
        <v>99</v>
      </c>
      <c r="U67" s="3" t="s">
        <v>100</v>
      </c>
      <c r="V67" s="3" t="s">
        <v>101</v>
      </c>
      <c r="W67" s="3" t="s">
        <v>126</v>
      </c>
      <c r="X67" s="113" t="s">
        <v>127</v>
      </c>
      <c r="Y67" s="113" t="s">
        <v>128</v>
      </c>
      <c r="Z67" s="113" t="s">
        <v>129</v>
      </c>
      <c r="AA67" s="3" t="s">
        <v>22</v>
      </c>
      <c r="AB67" s="3" t="s">
        <v>23</v>
      </c>
      <c r="AD67" s="19"/>
      <c r="AE67" s="19"/>
      <c r="AF67" s="19"/>
      <c r="AG67" s="19"/>
      <c r="AH67" s="19"/>
    </row>
    <row r="68" spans="2:34" x14ac:dyDescent="0.35">
      <c r="B68" s="46" t="s">
        <v>74</v>
      </c>
      <c r="C68" s="47"/>
      <c r="D68" s="47"/>
      <c r="E68" s="47"/>
      <c r="F68" s="47"/>
      <c r="G68" s="47"/>
      <c r="H68" s="47"/>
      <c r="I68" s="47"/>
      <c r="J68" s="47"/>
      <c r="K68" s="47"/>
      <c r="L68" s="47"/>
      <c r="M68" s="48"/>
      <c r="N68" s="47"/>
      <c r="O68" s="48"/>
      <c r="P68" s="48"/>
      <c r="Q68" s="47"/>
      <c r="R68" s="48"/>
      <c r="S68" s="47"/>
      <c r="T68" s="47"/>
      <c r="U68" s="47"/>
      <c r="V68" s="47"/>
      <c r="W68" s="47"/>
      <c r="X68" s="47"/>
      <c r="Y68" s="47"/>
      <c r="Z68" s="47"/>
      <c r="AA68" s="47"/>
      <c r="AB68" s="47"/>
    </row>
    <row r="69" spans="2:34" x14ac:dyDescent="0.35">
      <c r="B69" s="51" t="s">
        <v>81</v>
      </c>
      <c r="C69" s="52">
        <f>C40*Hoja1!C6</f>
        <v>0</v>
      </c>
      <c r="D69" s="52">
        <f>D40*Hoja1!D6</f>
        <v>0</v>
      </c>
      <c r="E69" s="52">
        <f>E40*Hoja1!E6</f>
        <v>0</v>
      </c>
      <c r="F69" s="52">
        <f>F40*Hoja1!F6</f>
        <v>0</v>
      </c>
      <c r="G69" s="52">
        <f>G40*Hoja1!G6</f>
        <v>11.185416876735735</v>
      </c>
      <c r="H69" s="52">
        <f>H40*Hoja1!H6</f>
        <v>0</v>
      </c>
      <c r="I69" s="52">
        <f>I40*Hoja1!I6</f>
        <v>13.929667550651354</v>
      </c>
      <c r="J69" s="52"/>
      <c r="K69" s="52">
        <f>K40*Hoja1!J6</f>
        <v>1.5148230963584017</v>
      </c>
      <c r="L69" s="52">
        <f>L40*Hoja1!K6</f>
        <v>0</v>
      </c>
      <c r="M69" s="52">
        <f>M40*Hoja1!L6</f>
        <v>2048.4282773407222</v>
      </c>
      <c r="N69" s="52">
        <f>N40*Hoja1!M6</f>
        <v>1419.5198052685801</v>
      </c>
      <c r="O69" s="52">
        <f>O40*Hoja1!N6</f>
        <v>0</v>
      </c>
      <c r="P69" s="52">
        <f>P40*Hoja1!O6</f>
        <v>0.41268007107724347</v>
      </c>
      <c r="Q69" s="52">
        <f>Q40*Hoja1!P6</f>
        <v>0</v>
      </c>
      <c r="R69" s="52">
        <f>R40*Hoja1!Q6</f>
        <v>0</v>
      </c>
      <c r="S69" s="52">
        <f>S40*Hoja1!R6</f>
        <v>0</v>
      </c>
      <c r="T69" s="52">
        <f>T40*Hoja1!S6</f>
        <v>0</v>
      </c>
      <c r="U69" s="52">
        <f>U40*Hoja1!T6</f>
        <v>7.2357192267091239</v>
      </c>
      <c r="V69" s="52">
        <f>V40*Hoja1!U6</f>
        <v>0</v>
      </c>
      <c r="W69" s="52">
        <f>W40*Hoja1!V6</f>
        <v>0</v>
      </c>
      <c r="X69" s="52">
        <f>X40*Hoja1!W6</f>
        <v>0</v>
      </c>
      <c r="Y69" s="52">
        <f>Y40*Hoja1!X6</f>
        <v>0</v>
      </c>
      <c r="Z69" s="52">
        <f>Z40*Hoja1!Y6</f>
        <v>0</v>
      </c>
      <c r="AA69" s="52">
        <f>AA40*Hoja1!Z6</f>
        <v>0</v>
      </c>
      <c r="AB69" s="52">
        <f>AB40*Hoja1!AA6</f>
        <v>0</v>
      </c>
    </row>
    <row r="70" spans="2:34" x14ac:dyDescent="0.35">
      <c r="B70" s="51" t="s">
        <v>57</v>
      </c>
      <c r="C70" s="52">
        <f>C41*Hoja1!C7</f>
        <v>0</v>
      </c>
      <c r="D70" s="52">
        <f>D41*Hoja1!D7</f>
        <v>0</v>
      </c>
      <c r="E70" s="52">
        <f>E41*Hoja1!E7</f>
        <v>0</v>
      </c>
      <c r="F70" s="52">
        <f>F41*Hoja1!F7</f>
        <v>0</v>
      </c>
      <c r="G70" s="52">
        <f>G41*Hoja1!G7</f>
        <v>127.22820581186028</v>
      </c>
      <c r="H70" s="52">
        <f>H41*Hoja1!H7</f>
        <v>0</v>
      </c>
      <c r="I70" s="52">
        <f>I41*Hoja1!I7</f>
        <v>0</v>
      </c>
      <c r="J70" s="52"/>
      <c r="K70" s="52">
        <f>K41*Hoja1!J7</f>
        <v>0.19920874322594087</v>
      </c>
      <c r="L70" s="52">
        <f>L41*Hoja1!K7</f>
        <v>0</v>
      </c>
      <c r="M70" s="52">
        <f>M41*Hoja1!L7</f>
        <v>309.62073518373069</v>
      </c>
      <c r="N70" s="52">
        <f>N41*Hoja1!M7</f>
        <v>567.39332524860697</v>
      </c>
      <c r="O70" s="52">
        <f>O41*Hoja1!N7</f>
        <v>0</v>
      </c>
      <c r="P70" s="52">
        <f>P41*Hoja1!O7</f>
        <v>0.47319161186139214</v>
      </c>
      <c r="Q70" s="52">
        <f>Q41*Hoja1!P7</f>
        <v>0</v>
      </c>
      <c r="R70" s="52">
        <f>R41*Hoja1!Q7</f>
        <v>0</v>
      </c>
      <c r="S70" s="52">
        <f>S41*Hoja1!R7</f>
        <v>0</v>
      </c>
      <c r="T70" s="52">
        <f>T41*Hoja1!S7</f>
        <v>0</v>
      </c>
      <c r="U70" s="52">
        <f>U41*Hoja1!T7</f>
        <v>10.512403141799895</v>
      </c>
      <c r="V70" s="52">
        <f>V41*Hoja1!U7</f>
        <v>0</v>
      </c>
      <c r="W70" s="52">
        <f>W41*Hoja1!V7</f>
        <v>0</v>
      </c>
      <c r="X70" s="52">
        <f>X41*Hoja1!W7</f>
        <v>0</v>
      </c>
      <c r="Y70" s="52">
        <f>Y41*Hoja1!X7</f>
        <v>0</v>
      </c>
      <c r="Z70" s="52">
        <f>Z41*Hoja1!Y7</f>
        <v>0</v>
      </c>
      <c r="AA70" s="52">
        <f>AA41*Hoja1!Z7</f>
        <v>0</v>
      </c>
      <c r="AB70" s="52">
        <f>AB41*Hoja1!AA7</f>
        <v>0</v>
      </c>
    </row>
    <row r="71" spans="2:34" x14ac:dyDescent="0.35">
      <c r="B71" s="55" t="s">
        <v>58</v>
      </c>
      <c r="C71" s="53">
        <f>SUM(C69:C70)</f>
        <v>0</v>
      </c>
      <c r="D71" s="53">
        <f t="shared" ref="D71:AA71" si="32">SUM(D69:D70)</f>
        <v>0</v>
      </c>
      <c r="E71" s="53">
        <f t="shared" si="32"/>
        <v>0</v>
      </c>
      <c r="F71" s="53">
        <f t="shared" si="32"/>
        <v>0</v>
      </c>
      <c r="G71" s="53">
        <f t="shared" si="32"/>
        <v>138.41362268859601</v>
      </c>
      <c r="H71" s="53">
        <f t="shared" si="32"/>
        <v>0</v>
      </c>
      <c r="I71" s="53">
        <f t="shared" si="32"/>
        <v>13.929667550651354</v>
      </c>
      <c r="J71" s="53">
        <f t="shared" si="32"/>
        <v>0</v>
      </c>
      <c r="K71" s="53">
        <f t="shared" si="32"/>
        <v>1.7140318395843426</v>
      </c>
      <c r="L71" s="53">
        <f t="shared" si="32"/>
        <v>0</v>
      </c>
      <c r="M71" s="53">
        <f t="shared" si="32"/>
        <v>2358.0490125244528</v>
      </c>
      <c r="N71" s="53">
        <f t="shared" si="32"/>
        <v>1986.913130517187</v>
      </c>
      <c r="O71" s="53">
        <f t="shared" si="32"/>
        <v>0</v>
      </c>
      <c r="P71" s="53">
        <f t="shared" si="32"/>
        <v>0.88587168293863561</v>
      </c>
      <c r="Q71" s="53">
        <f t="shared" si="32"/>
        <v>0</v>
      </c>
      <c r="R71" s="53">
        <f t="shared" si="32"/>
        <v>0</v>
      </c>
      <c r="S71" s="53">
        <f t="shared" si="32"/>
        <v>0</v>
      </c>
      <c r="T71" s="53">
        <f t="shared" si="32"/>
        <v>0</v>
      </c>
      <c r="U71" s="53">
        <f t="shared" si="32"/>
        <v>17.748122368509019</v>
      </c>
      <c r="V71" s="53">
        <f t="shared" si="32"/>
        <v>0</v>
      </c>
      <c r="W71" s="53">
        <f t="shared" si="32"/>
        <v>0</v>
      </c>
      <c r="X71" s="53">
        <f t="shared" si="32"/>
        <v>0</v>
      </c>
      <c r="Y71" s="53">
        <f t="shared" ref="Y71:Z71" si="33">SUM(Y69:Y70)</f>
        <v>0</v>
      </c>
      <c r="Z71" s="53">
        <f t="shared" si="33"/>
        <v>0</v>
      </c>
      <c r="AA71" s="53">
        <f t="shared" si="32"/>
        <v>0</v>
      </c>
      <c r="AB71" s="53">
        <f>AB42*Hoja1!AA8</f>
        <v>0</v>
      </c>
    </row>
    <row r="72" spans="2:34" x14ac:dyDescent="0.35">
      <c r="B72" s="51" t="s">
        <v>59</v>
      </c>
      <c r="C72" s="52">
        <f>C43*Hoja1!C9</f>
        <v>0</v>
      </c>
      <c r="D72" s="52">
        <f>D43*Hoja1!D9</f>
        <v>0</v>
      </c>
      <c r="E72" s="52">
        <f>E43*Hoja1!E9</f>
        <v>0</v>
      </c>
      <c r="F72" s="52">
        <f>F43*Hoja1!F9</f>
        <v>0</v>
      </c>
      <c r="G72" s="52">
        <f>G43*Hoja1!G9</f>
        <v>0</v>
      </c>
      <c r="H72" s="52">
        <f>H43*Hoja1!H9</f>
        <v>0</v>
      </c>
      <c r="I72" s="52">
        <f>I43*Hoja1!I9</f>
        <v>0</v>
      </c>
      <c r="J72" s="52"/>
      <c r="K72" s="52">
        <f>K43*Hoja1!J9</f>
        <v>0</v>
      </c>
      <c r="L72" s="52">
        <f>L43*Hoja1!K9</f>
        <v>0</v>
      </c>
      <c r="M72" s="52">
        <f>M43*Hoja1!L9</f>
        <v>125.54871640634286</v>
      </c>
      <c r="N72" s="52">
        <f>N43*Hoja1!M9</f>
        <v>109.32359798700928</v>
      </c>
      <c r="O72" s="52">
        <f>O43*Hoja1!N9</f>
        <v>1.9013700381587454E-2</v>
      </c>
      <c r="P72" s="52">
        <f>P43*Hoja1!O9</f>
        <v>0</v>
      </c>
      <c r="Q72" s="52">
        <f>Q43*Hoja1!P9</f>
        <v>0</v>
      </c>
      <c r="R72" s="52">
        <f>R43*Hoja1!Q9</f>
        <v>0</v>
      </c>
      <c r="S72" s="52">
        <f>S43*Hoja1!R9</f>
        <v>0</v>
      </c>
      <c r="T72" s="52">
        <f>T43*Hoja1!S9</f>
        <v>0</v>
      </c>
      <c r="U72" s="52">
        <f>U43*Hoja1!T9</f>
        <v>0.18657347503008345</v>
      </c>
      <c r="V72" s="52">
        <f>V43*Hoja1!U9</f>
        <v>0</v>
      </c>
      <c r="W72" s="52">
        <f>W43*Hoja1!V9</f>
        <v>0</v>
      </c>
      <c r="X72" s="52">
        <f>X43*Hoja1!W9</f>
        <v>0</v>
      </c>
      <c r="Y72" s="52">
        <f>Y43*Hoja1!X9</f>
        <v>0</v>
      </c>
      <c r="Z72" s="52">
        <f>Z43*Hoja1!Y9</f>
        <v>0</v>
      </c>
      <c r="AA72" s="52">
        <f>AA43*Hoja1!Z9</f>
        <v>0</v>
      </c>
      <c r="AB72" s="52">
        <f>AB43*Hoja1!AA9</f>
        <v>0</v>
      </c>
    </row>
    <row r="73" spans="2:34" x14ac:dyDescent="0.35">
      <c r="B73" s="51" t="s">
        <v>60</v>
      </c>
      <c r="C73" s="52">
        <f>C44*Hoja1!C10</f>
        <v>0</v>
      </c>
      <c r="D73" s="52">
        <f>D44*Hoja1!D10</f>
        <v>0</v>
      </c>
      <c r="E73" s="52">
        <f>E44*Hoja1!E10</f>
        <v>0</v>
      </c>
      <c r="F73" s="52">
        <f>F44*Hoja1!F10</f>
        <v>0</v>
      </c>
      <c r="G73" s="52">
        <f>G44*Hoja1!G10</f>
        <v>1.683906254068503E-2</v>
      </c>
      <c r="H73" s="52">
        <f>H44*Hoja1!H10</f>
        <v>0</v>
      </c>
      <c r="I73" s="52">
        <f>I44*Hoja1!I10</f>
        <v>1.4926453513533469</v>
      </c>
      <c r="J73" s="52"/>
      <c r="K73" s="52">
        <f>K44*Hoja1!J10</f>
        <v>0</v>
      </c>
      <c r="L73" s="52">
        <f>L44*Hoja1!K10</f>
        <v>0</v>
      </c>
      <c r="M73" s="52">
        <f>M44*Hoja1!L10</f>
        <v>502.11580040289158</v>
      </c>
      <c r="N73" s="52">
        <f>N44*Hoja1!M10</f>
        <v>102.27340295536857</v>
      </c>
      <c r="O73" s="52">
        <f>O44*Hoja1!N10</f>
        <v>0</v>
      </c>
      <c r="P73" s="52">
        <f>P44*Hoja1!O10</f>
        <v>0</v>
      </c>
      <c r="Q73" s="52">
        <f>Q44*Hoja1!P10</f>
        <v>0</v>
      </c>
      <c r="R73" s="52">
        <f>R44*Hoja1!Q10</f>
        <v>137.60359810799685</v>
      </c>
      <c r="S73" s="52">
        <f>S44*Hoja1!R10</f>
        <v>0</v>
      </c>
      <c r="T73" s="52">
        <f>T44*Hoja1!S10</f>
        <v>0</v>
      </c>
      <c r="U73" s="52">
        <f>U44*Hoja1!T10</f>
        <v>0</v>
      </c>
      <c r="V73" s="52">
        <f>V44*Hoja1!U10</f>
        <v>0</v>
      </c>
      <c r="W73" s="52">
        <f>W44*Hoja1!V10</f>
        <v>0</v>
      </c>
      <c r="X73" s="52">
        <f>X44*Hoja1!W10</f>
        <v>0</v>
      </c>
      <c r="Y73" s="52">
        <f>Y44*Hoja1!X10</f>
        <v>0</v>
      </c>
      <c r="Z73" s="52">
        <f>Z44*Hoja1!Y10</f>
        <v>0</v>
      </c>
      <c r="AA73" s="52">
        <f>AA44*Hoja1!Z10</f>
        <v>0</v>
      </c>
      <c r="AB73" s="52">
        <f>AB44*Hoja1!AA10</f>
        <v>0</v>
      </c>
    </row>
    <row r="74" spans="2:34" x14ac:dyDescent="0.35">
      <c r="B74" s="51" t="s">
        <v>61</v>
      </c>
      <c r="C74" s="52">
        <f>C45*Hoja1!C11</f>
        <v>0</v>
      </c>
      <c r="D74" s="52">
        <f>D45*Hoja1!D11</f>
        <v>0</v>
      </c>
      <c r="E74" s="52">
        <f>E45*Hoja1!E11</f>
        <v>0</v>
      </c>
      <c r="F74" s="52">
        <f>F45*Hoja1!F11</f>
        <v>0</v>
      </c>
      <c r="G74" s="52">
        <f>G45*Hoja1!G11</f>
        <v>0</v>
      </c>
      <c r="H74" s="52">
        <f>H45*Hoja1!H11</f>
        <v>0</v>
      </c>
      <c r="I74" s="52">
        <f>I45*Hoja1!I11</f>
        <v>0</v>
      </c>
      <c r="J74" s="52"/>
      <c r="K74" s="52">
        <f>K45*Hoja1!J11</f>
        <v>0</v>
      </c>
      <c r="L74" s="52">
        <f>L45*Hoja1!K11</f>
        <v>0</v>
      </c>
      <c r="M74" s="52">
        <f>M45*Hoja1!L11</f>
        <v>525.75887442660837</v>
      </c>
      <c r="N74" s="52">
        <f>N45*Hoja1!M11</f>
        <v>66.998116027718595</v>
      </c>
      <c r="O74" s="52">
        <f>O45*Hoja1!N11</f>
        <v>0</v>
      </c>
      <c r="P74" s="52">
        <f>P45*Hoja1!O11</f>
        <v>0</v>
      </c>
      <c r="Q74" s="52">
        <f>Q45*Hoja1!P11</f>
        <v>0</v>
      </c>
      <c r="R74" s="52">
        <f>R45*Hoja1!Q11</f>
        <v>0</v>
      </c>
      <c r="S74" s="52">
        <f>S45*Hoja1!R11</f>
        <v>0</v>
      </c>
      <c r="T74" s="52">
        <f>T45*Hoja1!S11</f>
        <v>0</v>
      </c>
      <c r="U74" s="52">
        <f>U45*Hoja1!T11</f>
        <v>0</v>
      </c>
      <c r="V74" s="52">
        <f>V45*Hoja1!U11</f>
        <v>0</v>
      </c>
      <c r="W74" s="52">
        <f>W45*Hoja1!V11</f>
        <v>0</v>
      </c>
      <c r="X74" s="52">
        <f>X45*Hoja1!W11</f>
        <v>0</v>
      </c>
      <c r="Y74" s="52">
        <f>Y45*Hoja1!X11</f>
        <v>0</v>
      </c>
      <c r="Z74" s="52">
        <f>Z45*Hoja1!Y11</f>
        <v>0</v>
      </c>
      <c r="AA74" s="52">
        <f>AA45*Hoja1!Z11</f>
        <v>0</v>
      </c>
      <c r="AB74" s="52">
        <f>AB45*Hoja1!AA11</f>
        <v>0</v>
      </c>
    </row>
    <row r="75" spans="2:34" x14ac:dyDescent="0.35">
      <c r="B75" s="56" t="s">
        <v>141</v>
      </c>
      <c r="C75" s="53">
        <f>SUM(C72:C74)</f>
        <v>0</v>
      </c>
      <c r="D75" s="53">
        <f t="shared" ref="D75:AB75" si="34">SUM(D72:D74)</f>
        <v>0</v>
      </c>
      <c r="E75" s="53">
        <f t="shared" si="34"/>
        <v>0</v>
      </c>
      <c r="F75" s="53">
        <f t="shared" si="34"/>
        <v>0</v>
      </c>
      <c r="G75" s="53">
        <f t="shared" si="34"/>
        <v>1.683906254068503E-2</v>
      </c>
      <c r="H75" s="53">
        <f t="shared" si="34"/>
        <v>0</v>
      </c>
      <c r="I75" s="53">
        <f t="shared" si="34"/>
        <v>1.4926453513533469</v>
      </c>
      <c r="J75" s="53">
        <f t="shared" si="34"/>
        <v>0</v>
      </c>
      <c r="K75" s="53">
        <f t="shared" si="34"/>
        <v>0</v>
      </c>
      <c r="L75" s="53">
        <f t="shared" si="34"/>
        <v>0</v>
      </c>
      <c r="M75" s="53">
        <f t="shared" si="34"/>
        <v>1153.4233912358427</v>
      </c>
      <c r="N75" s="53">
        <f t="shared" si="34"/>
        <v>278.59511697009646</v>
      </c>
      <c r="O75" s="53">
        <f t="shared" si="34"/>
        <v>1.9013700381587454E-2</v>
      </c>
      <c r="P75" s="53">
        <f t="shared" si="34"/>
        <v>0</v>
      </c>
      <c r="Q75" s="53">
        <f t="shared" si="34"/>
        <v>0</v>
      </c>
      <c r="R75" s="53">
        <f t="shared" si="34"/>
        <v>137.60359810799685</v>
      </c>
      <c r="S75" s="53">
        <f t="shared" si="34"/>
        <v>0</v>
      </c>
      <c r="T75" s="53">
        <f t="shared" si="34"/>
        <v>0</v>
      </c>
      <c r="U75" s="53">
        <f t="shared" si="34"/>
        <v>0.18657347503008345</v>
      </c>
      <c r="V75" s="53">
        <f t="shared" si="34"/>
        <v>0</v>
      </c>
      <c r="W75" s="53">
        <f t="shared" si="34"/>
        <v>0</v>
      </c>
      <c r="X75" s="53">
        <f t="shared" si="34"/>
        <v>0</v>
      </c>
      <c r="Y75" s="53">
        <f t="shared" ref="Y75:Z75" si="35">SUM(Y72:Y74)</f>
        <v>0</v>
      </c>
      <c r="Z75" s="53">
        <f t="shared" si="35"/>
        <v>0</v>
      </c>
      <c r="AA75" s="53">
        <f t="shared" si="34"/>
        <v>0</v>
      </c>
      <c r="AB75" s="53">
        <f t="shared" si="34"/>
        <v>0</v>
      </c>
    </row>
    <row r="76" spans="2:34" x14ac:dyDescent="0.35">
      <c r="B76" s="51" t="s">
        <v>63</v>
      </c>
      <c r="C76" s="52">
        <f>C47*Hoja1!C13</f>
        <v>0</v>
      </c>
      <c r="D76" s="52">
        <f>D47*Hoja1!D13</f>
        <v>0.84024136744136901</v>
      </c>
      <c r="E76" s="52">
        <f>E47*Hoja1!E13</f>
        <v>0</v>
      </c>
      <c r="F76" s="52">
        <f>F47*Hoja1!F13</f>
        <v>0</v>
      </c>
      <c r="G76" s="52">
        <f>G47*Hoja1!G13</f>
        <v>0</v>
      </c>
      <c r="H76" s="52">
        <f>H47*Hoja1!H13</f>
        <v>1250.2557597993518</v>
      </c>
      <c r="I76" s="52">
        <f>I47*Hoja1!I13</f>
        <v>0</v>
      </c>
      <c r="J76" s="52"/>
      <c r="K76" s="52">
        <f>K47*Hoja1!J13</f>
        <v>0</v>
      </c>
      <c r="L76" s="52">
        <f>L47*Hoja1!K13</f>
        <v>0</v>
      </c>
      <c r="M76" s="52">
        <f>M47*Hoja1!L13</f>
        <v>74.352440713774655</v>
      </c>
      <c r="N76" s="52">
        <f>N47*Hoja1!M13</f>
        <v>0</v>
      </c>
      <c r="O76" s="52">
        <f>O47*Hoja1!N13</f>
        <v>0</v>
      </c>
      <c r="P76" s="52">
        <f>P47*Hoja1!O13</f>
        <v>0</v>
      </c>
      <c r="Q76" s="52">
        <f>Q47*Hoja1!P13</f>
        <v>0</v>
      </c>
      <c r="R76" s="52">
        <f>R47*Hoja1!Q13</f>
        <v>44.916107630573116</v>
      </c>
      <c r="S76" s="52">
        <f>S47*Hoja1!R13</f>
        <v>0</v>
      </c>
      <c r="T76" s="52">
        <f>T47*Hoja1!S13</f>
        <v>0</v>
      </c>
      <c r="U76" s="52">
        <f>U47*Hoja1!T13</f>
        <v>0</v>
      </c>
      <c r="V76" s="52">
        <f>V47*Hoja1!U13</f>
        <v>0</v>
      </c>
      <c r="W76" s="52">
        <f>W47*Hoja1!V13</f>
        <v>0</v>
      </c>
      <c r="X76" s="52">
        <f>X47*Hoja1!W13</f>
        <v>0</v>
      </c>
      <c r="Y76" s="52">
        <f>Y47*Hoja1!X13</f>
        <v>0</v>
      </c>
      <c r="Z76" s="52">
        <f>Z47*Hoja1!Y13</f>
        <v>0</v>
      </c>
      <c r="AA76" s="52">
        <f>AA47*Hoja1!Z13</f>
        <v>0</v>
      </c>
      <c r="AB76" s="52">
        <f>AB47*Hoja1!AA13</f>
        <v>0</v>
      </c>
    </row>
    <row r="77" spans="2:34" x14ac:dyDescent="0.35">
      <c r="B77" s="51" t="s">
        <v>64</v>
      </c>
      <c r="C77" s="52">
        <f>C48*Hoja1!C14</f>
        <v>0</v>
      </c>
      <c r="D77" s="52">
        <f>D48*Hoja1!D14</f>
        <v>0.76728939754716763</v>
      </c>
      <c r="E77" s="52">
        <f>E48*Hoja1!E14</f>
        <v>0</v>
      </c>
      <c r="F77" s="52">
        <f>F48*Hoja1!F14</f>
        <v>0</v>
      </c>
      <c r="G77" s="52">
        <f>G48*Hoja1!G14</f>
        <v>0</v>
      </c>
      <c r="H77" s="52">
        <f>H48*Hoja1!H14</f>
        <v>0</v>
      </c>
      <c r="I77" s="52">
        <f>I48*Hoja1!I14</f>
        <v>0</v>
      </c>
      <c r="J77" s="52"/>
      <c r="K77" s="52">
        <f>K48*Hoja1!J14</f>
        <v>10.898967484690269</v>
      </c>
      <c r="L77" s="52">
        <f>L48*Hoja1!K14</f>
        <v>0</v>
      </c>
      <c r="M77" s="52">
        <f>M48*Hoja1!L14</f>
        <v>890.12812422134766</v>
      </c>
      <c r="N77" s="52">
        <f>N48*Hoja1!M14</f>
        <v>104.8981374119772</v>
      </c>
      <c r="O77" s="52">
        <f>O48*Hoja1!N14</f>
        <v>1.3103591873942007</v>
      </c>
      <c r="P77" s="52">
        <f>P48*Hoja1!O14</f>
        <v>0</v>
      </c>
      <c r="Q77" s="52">
        <f>Q48*Hoja1!P14</f>
        <v>0</v>
      </c>
      <c r="R77" s="52">
        <f>R48*Hoja1!Q14</f>
        <v>112.56218689343997</v>
      </c>
      <c r="S77" s="52">
        <f>S48*Hoja1!R14</f>
        <v>18.762505512970399</v>
      </c>
      <c r="T77" s="52">
        <f>T48*Hoja1!S14</f>
        <v>0</v>
      </c>
      <c r="U77" s="52">
        <f>U48*Hoja1!T14</f>
        <v>0</v>
      </c>
      <c r="V77" s="52">
        <f>V48*Hoja1!U14</f>
        <v>0</v>
      </c>
      <c r="W77" s="52">
        <f>W48*Hoja1!V14</f>
        <v>0</v>
      </c>
      <c r="X77" s="52">
        <f>X48*Hoja1!W14</f>
        <v>0</v>
      </c>
      <c r="Y77" s="52">
        <f>Y48*Hoja1!X14</f>
        <v>0</v>
      </c>
      <c r="Z77" s="52">
        <f>Z48*Hoja1!Y14</f>
        <v>0</v>
      </c>
      <c r="AA77" s="52">
        <f>AA48*Hoja1!Z14</f>
        <v>0</v>
      </c>
      <c r="AB77" s="52">
        <f>AB48*Hoja1!AA14</f>
        <v>0</v>
      </c>
    </row>
    <row r="78" spans="2:34" x14ac:dyDescent="0.35">
      <c r="B78" s="51" t="s">
        <v>65</v>
      </c>
      <c r="C78" s="52">
        <f>C49*Hoja1!C15</f>
        <v>0</v>
      </c>
      <c r="D78" s="52">
        <f>D49*Hoja1!D15</f>
        <v>7.0053888408886239E-3</v>
      </c>
      <c r="E78" s="52">
        <f>E49*Hoja1!E15</f>
        <v>0</v>
      </c>
      <c r="F78" s="52">
        <f>F49*Hoja1!F15</f>
        <v>0</v>
      </c>
      <c r="G78" s="52">
        <f>G49*Hoja1!G15</f>
        <v>0</v>
      </c>
      <c r="H78" s="52">
        <f>H49*Hoja1!H15</f>
        <v>0</v>
      </c>
      <c r="I78" s="52">
        <f>I49*Hoja1!I15</f>
        <v>0</v>
      </c>
      <c r="J78" s="52"/>
      <c r="K78" s="52">
        <f>K49*Hoja1!J15</f>
        <v>0</v>
      </c>
      <c r="L78" s="52">
        <f>L49*Hoja1!K15</f>
        <v>0</v>
      </c>
      <c r="M78" s="52">
        <f>M49*Hoja1!L15</f>
        <v>13.381284794233004</v>
      </c>
      <c r="N78" s="52">
        <f>N49*Hoja1!M15</f>
        <v>0.36453154413071526</v>
      </c>
      <c r="O78" s="52">
        <f>O49*Hoja1!N15</f>
        <v>0</v>
      </c>
      <c r="P78" s="52">
        <f>P49*Hoja1!O15</f>
        <v>0</v>
      </c>
      <c r="Q78" s="52">
        <f>Q49*Hoja1!P15</f>
        <v>0</v>
      </c>
      <c r="R78" s="52">
        <f>R49*Hoja1!Q15</f>
        <v>1.0298239663023507</v>
      </c>
      <c r="S78" s="52">
        <f>S49*Hoja1!R15</f>
        <v>0.17479318081205289</v>
      </c>
      <c r="T78" s="52">
        <f>T49*Hoja1!S15</f>
        <v>0</v>
      </c>
      <c r="U78" s="52">
        <f>U49*Hoja1!T15</f>
        <v>0</v>
      </c>
      <c r="V78" s="52">
        <f>V49*Hoja1!U15</f>
        <v>0</v>
      </c>
      <c r="W78" s="52">
        <f>W49*Hoja1!V15</f>
        <v>0</v>
      </c>
      <c r="X78" s="52">
        <f>X49*Hoja1!W15</f>
        <v>0</v>
      </c>
      <c r="Y78" s="52">
        <f>Y49*Hoja1!X15</f>
        <v>0</v>
      </c>
      <c r="Z78" s="52">
        <f>Z49*Hoja1!Y15</f>
        <v>0</v>
      </c>
      <c r="AA78" s="52">
        <f>AA49*Hoja1!Z15</f>
        <v>0</v>
      </c>
      <c r="AB78" s="52">
        <f>AB49*Hoja1!AA15</f>
        <v>0</v>
      </c>
    </row>
    <row r="79" spans="2:34" x14ac:dyDescent="0.35">
      <c r="B79" s="51" t="s">
        <v>66</v>
      </c>
      <c r="C79" s="52">
        <f>C50*Hoja1!C16</f>
        <v>0</v>
      </c>
      <c r="D79" s="52">
        <f>D50*Hoja1!D16</f>
        <v>5.1460286631051573E-2</v>
      </c>
      <c r="E79" s="52">
        <f>E50*Hoja1!E16</f>
        <v>0</v>
      </c>
      <c r="F79" s="52">
        <f>F50*Hoja1!F16</f>
        <v>0</v>
      </c>
      <c r="G79" s="52">
        <f>G50*Hoja1!G16</f>
        <v>0</v>
      </c>
      <c r="H79" s="52">
        <f>H50*Hoja1!H16</f>
        <v>0</v>
      </c>
      <c r="I79" s="52">
        <f>I50*Hoja1!I16</f>
        <v>0</v>
      </c>
      <c r="J79" s="52"/>
      <c r="K79" s="52">
        <f>K50*Hoja1!J16</f>
        <v>0</v>
      </c>
      <c r="L79" s="52">
        <f>L50*Hoja1!K16</f>
        <v>0</v>
      </c>
      <c r="M79" s="52">
        <f>M50*Hoja1!L16</f>
        <v>116.39115794493402</v>
      </c>
      <c r="N79" s="52">
        <f>N50*Hoja1!M16</f>
        <v>3.2212816135784868E-2</v>
      </c>
      <c r="O79" s="52">
        <f>O50*Hoja1!N16</f>
        <v>0</v>
      </c>
      <c r="P79" s="52">
        <f>P50*Hoja1!O16</f>
        <v>0</v>
      </c>
      <c r="Q79" s="52">
        <f>Q50*Hoja1!P16</f>
        <v>0</v>
      </c>
      <c r="R79" s="52">
        <f>R50*Hoja1!Q16</f>
        <v>7.564895780820498</v>
      </c>
      <c r="S79" s="52">
        <f>S50*Hoja1!R16</f>
        <v>5.1505244361625966</v>
      </c>
      <c r="T79" s="52">
        <f>T50*Hoja1!S16</f>
        <v>0</v>
      </c>
      <c r="U79" s="52">
        <f>U50*Hoja1!T16</f>
        <v>0</v>
      </c>
      <c r="V79" s="52">
        <f>V50*Hoja1!U16</f>
        <v>0</v>
      </c>
      <c r="W79" s="52">
        <f>W50*Hoja1!V16</f>
        <v>0</v>
      </c>
      <c r="X79" s="52">
        <f>X50*Hoja1!W16</f>
        <v>0</v>
      </c>
      <c r="Y79" s="52">
        <f>Y50*Hoja1!X16</f>
        <v>0</v>
      </c>
      <c r="Z79" s="52">
        <f>Z50*Hoja1!Y16</f>
        <v>0</v>
      </c>
      <c r="AA79" s="52">
        <f>AA50*Hoja1!Z16</f>
        <v>0</v>
      </c>
      <c r="AB79" s="52">
        <f>AB50*Hoja1!AA16</f>
        <v>0</v>
      </c>
    </row>
    <row r="80" spans="2:34" x14ac:dyDescent="0.35">
      <c r="B80" s="51" t="s">
        <v>67</v>
      </c>
      <c r="C80" s="52">
        <f>C51*Hoja1!C17</f>
        <v>0</v>
      </c>
      <c r="D80" s="52">
        <f>D51*Hoja1!D17</f>
        <v>0</v>
      </c>
      <c r="E80" s="52">
        <f>E51*Hoja1!E17</f>
        <v>0</v>
      </c>
      <c r="F80" s="52">
        <f>F51*Hoja1!F17</f>
        <v>0</v>
      </c>
      <c r="G80" s="52">
        <f>G51*Hoja1!G17</f>
        <v>0</v>
      </c>
      <c r="H80" s="52">
        <f>H51*Hoja1!H17</f>
        <v>0</v>
      </c>
      <c r="I80" s="52">
        <f>I51*Hoja1!I17</f>
        <v>0</v>
      </c>
      <c r="J80" s="52"/>
      <c r="K80" s="52">
        <f>K51*Hoja1!J17</f>
        <v>0</v>
      </c>
      <c r="L80" s="52">
        <f>L51*Hoja1!K17</f>
        <v>0</v>
      </c>
      <c r="M80" s="52">
        <f>M51*Hoja1!L17</f>
        <v>133.38291973423341</v>
      </c>
      <c r="N80" s="52">
        <f>N51*Hoja1!M17</f>
        <v>10.815297005380399</v>
      </c>
      <c r="O80" s="52">
        <f>O51*Hoja1!N17</f>
        <v>0</v>
      </c>
      <c r="P80" s="52">
        <f>P51*Hoja1!O17</f>
        <v>0</v>
      </c>
      <c r="Q80" s="52">
        <f>Q51*Hoja1!P17</f>
        <v>0</v>
      </c>
      <c r="R80" s="52">
        <f>R51*Hoja1!Q17</f>
        <v>0</v>
      </c>
      <c r="S80" s="52">
        <f>S51*Hoja1!R17</f>
        <v>7.9787531005270029</v>
      </c>
      <c r="T80" s="52">
        <f>T51*Hoja1!S17</f>
        <v>0</v>
      </c>
      <c r="U80" s="52">
        <f>U51*Hoja1!T17</f>
        <v>0</v>
      </c>
      <c r="V80" s="52">
        <f>V51*Hoja1!U17</f>
        <v>0</v>
      </c>
      <c r="W80" s="52">
        <f>W51*Hoja1!V17</f>
        <v>0</v>
      </c>
      <c r="X80" s="52">
        <f>X51*Hoja1!W17</f>
        <v>0</v>
      </c>
      <c r="Y80" s="52">
        <f>Y51*Hoja1!X17</f>
        <v>0</v>
      </c>
      <c r="Z80" s="52">
        <f>Z51*Hoja1!Y17</f>
        <v>0</v>
      </c>
      <c r="AA80" s="52">
        <f>AA51*Hoja1!Z17</f>
        <v>0</v>
      </c>
      <c r="AB80" s="52">
        <f>AB51*Hoja1!AA17</f>
        <v>0</v>
      </c>
    </row>
    <row r="81" spans="2:28" x14ac:dyDescent="0.35">
      <c r="B81" s="51" t="s">
        <v>68</v>
      </c>
      <c r="C81" s="52">
        <f>C52*Hoja1!C18</f>
        <v>0</v>
      </c>
      <c r="D81" s="52">
        <f>D52*Hoja1!D18</f>
        <v>0.89647652290189783</v>
      </c>
      <c r="E81" s="52">
        <f>E52*Hoja1!E18</f>
        <v>0</v>
      </c>
      <c r="F81" s="52">
        <f>F52*Hoja1!F18</f>
        <v>0</v>
      </c>
      <c r="G81" s="52">
        <f>G52*Hoja1!G18</f>
        <v>0</v>
      </c>
      <c r="H81" s="52">
        <f>H52*Hoja1!H18</f>
        <v>0</v>
      </c>
      <c r="I81" s="52">
        <f>I52*Hoja1!I18</f>
        <v>0</v>
      </c>
      <c r="J81" s="52"/>
      <c r="K81" s="52">
        <f>K52*Hoja1!J18</f>
        <v>0</v>
      </c>
      <c r="L81" s="52">
        <f>L52*Hoja1!K18</f>
        <v>0</v>
      </c>
      <c r="M81" s="52">
        <f>M52*Hoja1!L18</f>
        <v>419.56738984764695</v>
      </c>
      <c r="N81" s="52">
        <f>N52*Hoja1!M18</f>
        <v>0.25524004640313314</v>
      </c>
      <c r="O81" s="52">
        <f>O52*Hoja1!N18</f>
        <v>0</v>
      </c>
      <c r="P81" s="52">
        <f>P52*Hoja1!O18</f>
        <v>0</v>
      </c>
      <c r="Q81" s="52">
        <f>Q52*Hoja1!P18</f>
        <v>0</v>
      </c>
      <c r="R81" s="52">
        <f>R52*Hoja1!Q18</f>
        <v>130.7007316512188</v>
      </c>
      <c r="S81" s="52">
        <f>S52*Hoja1!R18</f>
        <v>0.7074719129968281</v>
      </c>
      <c r="T81" s="52">
        <f>T52*Hoja1!S18</f>
        <v>0</v>
      </c>
      <c r="U81" s="52">
        <f>U52*Hoja1!T18</f>
        <v>0</v>
      </c>
      <c r="V81" s="52">
        <f>V52*Hoja1!U18</f>
        <v>0</v>
      </c>
      <c r="W81" s="52">
        <f>W52*Hoja1!V18</f>
        <v>0</v>
      </c>
      <c r="X81" s="52">
        <f>X52*Hoja1!W18</f>
        <v>0</v>
      </c>
      <c r="Y81" s="52">
        <f>Y52*Hoja1!X18</f>
        <v>0</v>
      </c>
      <c r="Z81" s="52">
        <f>Z52*Hoja1!Y18</f>
        <v>0</v>
      </c>
      <c r="AA81" s="52">
        <f>AA52*Hoja1!Z18</f>
        <v>0</v>
      </c>
      <c r="AB81" s="52">
        <f>AB52*Hoja1!AA18</f>
        <v>0</v>
      </c>
    </row>
    <row r="82" spans="2:28" x14ac:dyDescent="0.35">
      <c r="B82" s="51" t="s">
        <v>69</v>
      </c>
      <c r="C82" s="52">
        <f>C53*Hoja1!C19</f>
        <v>0</v>
      </c>
      <c r="D82" s="52">
        <f>D53*Hoja1!D19</f>
        <v>0.52583091276952609</v>
      </c>
      <c r="E82" s="52">
        <f>E53*Hoja1!E19</f>
        <v>0</v>
      </c>
      <c r="F82" s="52">
        <f>F53*Hoja1!F19</f>
        <v>0</v>
      </c>
      <c r="G82" s="52">
        <f>G53*Hoja1!G19</f>
        <v>0</v>
      </c>
      <c r="H82" s="52">
        <f>H53*Hoja1!H19</f>
        <v>0</v>
      </c>
      <c r="I82" s="52">
        <f>I53*Hoja1!I19</f>
        <v>0</v>
      </c>
      <c r="J82" s="52"/>
      <c r="K82" s="52">
        <f>K53*Hoja1!J19</f>
        <v>0</v>
      </c>
      <c r="L82" s="52">
        <f>L53*Hoja1!K19</f>
        <v>0</v>
      </c>
      <c r="M82" s="52">
        <f>M53*Hoja1!L19</f>
        <v>1011.1121642706224</v>
      </c>
      <c r="N82" s="52">
        <f>N53*Hoja1!M19</f>
        <v>43.608170933623327</v>
      </c>
      <c r="O82" s="52">
        <f>O53*Hoja1!N19</f>
        <v>3.0322864149829064E-2</v>
      </c>
      <c r="P82" s="52">
        <f>P53*Hoja1!O19</f>
        <v>0</v>
      </c>
      <c r="Q82" s="52">
        <f>Q53*Hoja1!P19</f>
        <v>0</v>
      </c>
      <c r="R82" s="52">
        <f>R53*Hoja1!Q19</f>
        <v>72.127679673843858</v>
      </c>
      <c r="S82" s="52">
        <f>S53*Hoja1!R19</f>
        <v>25.878642325719248</v>
      </c>
      <c r="T82" s="52">
        <f>T53*Hoja1!S19</f>
        <v>286.69098060748894</v>
      </c>
      <c r="U82" s="52">
        <f>U53*Hoja1!T19</f>
        <v>0</v>
      </c>
      <c r="V82" s="52">
        <f>V53*Hoja1!U19</f>
        <v>0</v>
      </c>
      <c r="W82" s="52">
        <f>W53*Hoja1!V19</f>
        <v>0</v>
      </c>
      <c r="X82" s="52">
        <f>X53*Hoja1!W19</f>
        <v>0</v>
      </c>
      <c r="Y82" s="52">
        <f>Y53*Hoja1!X19</f>
        <v>0</v>
      </c>
      <c r="Z82" s="52">
        <f>Z53*Hoja1!Y19</f>
        <v>0</v>
      </c>
      <c r="AA82" s="52">
        <f>AA53*Hoja1!Z19</f>
        <v>0</v>
      </c>
      <c r="AB82" s="52">
        <f>AB53*Hoja1!AA19</f>
        <v>0</v>
      </c>
    </row>
    <row r="83" spans="2:28" x14ac:dyDescent="0.35">
      <c r="B83" s="51" t="s">
        <v>70</v>
      </c>
      <c r="C83" s="52">
        <f>C54*Hoja1!C20</f>
        <v>0</v>
      </c>
      <c r="D83" s="52">
        <f>D54*Hoja1!D20</f>
        <v>0.17014890548674885</v>
      </c>
      <c r="E83" s="52">
        <f>E54*Hoja1!E20</f>
        <v>0</v>
      </c>
      <c r="F83" s="52">
        <f>F54*Hoja1!F20</f>
        <v>0</v>
      </c>
      <c r="G83" s="52">
        <f>G54*Hoja1!G20</f>
        <v>0</v>
      </c>
      <c r="H83" s="52">
        <f>H54*Hoja1!H20</f>
        <v>0</v>
      </c>
      <c r="I83" s="52">
        <f>I54*Hoja1!I20</f>
        <v>0</v>
      </c>
      <c r="J83" s="52"/>
      <c r="K83" s="52">
        <f>K54*Hoja1!J20</f>
        <v>0</v>
      </c>
      <c r="L83" s="52">
        <f>L54*Hoja1!K20</f>
        <v>0</v>
      </c>
      <c r="M83" s="52">
        <f>M54*Hoja1!L20</f>
        <v>181.50691378993815</v>
      </c>
      <c r="N83" s="52">
        <f>N54*Hoja1!M20</f>
        <v>42.08664817721035</v>
      </c>
      <c r="O83" s="52">
        <f>O54*Hoja1!N20</f>
        <v>7.6116852728531456E-2</v>
      </c>
      <c r="P83" s="52">
        <f>P54*Hoja1!O20</f>
        <v>0</v>
      </c>
      <c r="Q83" s="52">
        <f>Q54*Hoja1!P20</f>
        <v>0</v>
      </c>
      <c r="R83" s="52">
        <f>R54*Hoja1!Q20</f>
        <v>24.673682041658783</v>
      </c>
      <c r="S83" s="52">
        <f>S54*Hoja1!R20</f>
        <v>0</v>
      </c>
      <c r="T83" s="52">
        <f>T54*Hoja1!S20</f>
        <v>0</v>
      </c>
      <c r="U83" s="52">
        <f>U54*Hoja1!T20</f>
        <v>0</v>
      </c>
      <c r="V83" s="52">
        <f>V54*Hoja1!U20</f>
        <v>0</v>
      </c>
      <c r="W83" s="52">
        <f>W54*Hoja1!V20</f>
        <v>0</v>
      </c>
      <c r="X83" s="52">
        <f>X54*Hoja1!W20</f>
        <v>0</v>
      </c>
      <c r="Y83" s="52">
        <f>Y54*Hoja1!X20</f>
        <v>0</v>
      </c>
      <c r="Z83" s="52">
        <f>Z54*Hoja1!Y20</f>
        <v>0</v>
      </c>
      <c r="AA83" s="52">
        <f>AA54*Hoja1!Z20</f>
        <v>0</v>
      </c>
      <c r="AB83" s="52">
        <f>AB54*Hoja1!AA20</f>
        <v>0</v>
      </c>
    </row>
    <row r="84" spans="2:28" x14ac:dyDescent="0.35">
      <c r="B84" s="51" t="s">
        <v>71</v>
      </c>
      <c r="C84" s="52">
        <f>C55*Hoja1!C21</f>
        <v>0</v>
      </c>
      <c r="D84" s="52">
        <f>D55*Hoja1!D21</f>
        <v>1.4319399793321779</v>
      </c>
      <c r="E84" s="52">
        <f>E55*Hoja1!E21</f>
        <v>0</v>
      </c>
      <c r="F84" s="52">
        <f>F55*Hoja1!F21</f>
        <v>0</v>
      </c>
      <c r="G84" s="52">
        <f>G55*Hoja1!G21</f>
        <v>0</v>
      </c>
      <c r="H84" s="52">
        <f>H55*Hoja1!H21</f>
        <v>0</v>
      </c>
      <c r="I84" s="52">
        <f>I55*Hoja1!I21</f>
        <v>0</v>
      </c>
      <c r="J84" s="52"/>
      <c r="K84" s="52">
        <f>K55*Hoja1!J21</f>
        <v>0</v>
      </c>
      <c r="L84" s="52">
        <f>L55*Hoja1!K21</f>
        <v>0</v>
      </c>
      <c r="M84" s="52">
        <f>M55*Hoja1!L21</f>
        <v>580.48717151889309</v>
      </c>
      <c r="N84" s="52">
        <f>N55*Hoja1!M21</f>
        <v>52.194557911647387</v>
      </c>
      <c r="O84" s="52">
        <f>O55*Hoja1!N21</f>
        <v>0</v>
      </c>
      <c r="P84" s="52">
        <f>P55*Hoja1!O21</f>
        <v>0</v>
      </c>
      <c r="Q84" s="52">
        <f>Q55*Hoja1!P21</f>
        <v>0</v>
      </c>
      <c r="R84" s="52">
        <f>R55*Hoja1!Q21</f>
        <v>210.50167842442164</v>
      </c>
      <c r="S84" s="52">
        <f>S55*Hoja1!R21</f>
        <v>0.98297780219270847</v>
      </c>
      <c r="T84" s="52">
        <f>T55*Hoja1!S21</f>
        <v>0</v>
      </c>
      <c r="U84" s="52">
        <f>U55*Hoja1!T21</f>
        <v>0</v>
      </c>
      <c r="V84" s="52">
        <f>V55*Hoja1!U21</f>
        <v>0</v>
      </c>
      <c r="W84" s="52">
        <f>W55*Hoja1!V21</f>
        <v>0</v>
      </c>
      <c r="X84" s="52">
        <f>X55*Hoja1!W21</f>
        <v>0</v>
      </c>
      <c r="Y84" s="52">
        <f>Y55*Hoja1!X21</f>
        <v>0</v>
      </c>
      <c r="Z84" s="52">
        <f>Z55*Hoja1!Y21</f>
        <v>0</v>
      </c>
      <c r="AA84" s="52">
        <f>AA55*Hoja1!Z21</f>
        <v>0</v>
      </c>
      <c r="AB84" s="52">
        <f>AB55*Hoja1!AA21</f>
        <v>0</v>
      </c>
    </row>
    <row r="85" spans="2:28" x14ac:dyDescent="0.35">
      <c r="B85" s="56" t="s">
        <v>136</v>
      </c>
      <c r="C85" s="53">
        <f>SUM(C76:C84)</f>
        <v>0</v>
      </c>
      <c r="D85" s="53">
        <f t="shared" ref="D85:AB85" si="36">SUM(D76:D84)</f>
        <v>4.6903927609508269</v>
      </c>
      <c r="E85" s="53">
        <f t="shared" si="36"/>
        <v>0</v>
      </c>
      <c r="F85" s="53">
        <f t="shared" si="36"/>
        <v>0</v>
      </c>
      <c r="G85" s="53">
        <f t="shared" si="36"/>
        <v>0</v>
      </c>
      <c r="H85" s="53">
        <f t="shared" si="36"/>
        <v>1250.2557597993518</v>
      </c>
      <c r="I85" s="53">
        <f t="shared" si="36"/>
        <v>0</v>
      </c>
      <c r="J85" s="53">
        <f t="shared" si="36"/>
        <v>0</v>
      </c>
      <c r="K85" s="53">
        <f t="shared" si="36"/>
        <v>10.898967484690269</v>
      </c>
      <c r="L85" s="53">
        <f t="shared" si="36"/>
        <v>0</v>
      </c>
      <c r="M85" s="53">
        <f t="shared" si="36"/>
        <v>3420.3095668356236</v>
      </c>
      <c r="N85" s="53">
        <f t="shared" si="36"/>
        <v>254.2547958465083</v>
      </c>
      <c r="O85" s="53">
        <f t="shared" si="36"/>
        <v>1.4167989042725611</v>
      </c>
      <c r="P85" s="53">
        <f t="shared" si="36"/>
        <v>0</v>
      </c>
      <c r="Q85" s="53">
        <f t="shared" si="36"/>
        <v>0</v>
      </c>
      <c r="R85" s="53">
        <f t="shared" si="36"/>
        <v>604.07678606227898</v>
      </c>
      <c r="S85" s="53">
        <f t="shared" si="36"/>
        <v>59.635668271380837</v>
      </c>
      <c r="T85" s="53">
        <f t="shared" si="36"/>
        <v>286.69098060748894</v>
      </c>
      <c r="U85" s="53">
        <f t="shared" si="36"/>
        <v>0</v>
      </c>
      <c r="V85" s="53">
        <f t="shared" si="36"/>
        <v>0</v>
      </c>
      <c r="W85" s="53">
        <f t="shared" si="36"/>
        <v>0</v>
      </c>
      <c r="X85" s="53">
        <f t="shared" si="36"/>
        <v>0</v>
      </c>
      <c r="Y85" s="53">
        <f t="shared" ref="Y85:Z85" si="37">SUM(Y76:Y84)</f>
        <v>0</v>
      </c>
      <c r="Z85" s="53">
        <f t="shared" si="37"/>
        <v>0</v>
      </c>
      <c r="AA85" s="53">
        <f t="shared" si="36"/>
        <v>0</v>
      </c>
      <c r="AB85" s="53">
        <f t="shared" si="36"/>
        <v>0</v>
      </c>
    </row>
    <row r="86" spans="2:28" x14ac:dyDescent="0.35">
      <c r="B86" s="55" t="s">
        <v>135</v>
      </c>
      <c r="C86" s="53">
        <f>C57*Hoja1!C$23</f>
        <v>0</v>
      </c>
      <c r="D86" s="53">
        <f>D57*Hoja1!D$23</f>
        <v>0</v>
      </c>
      <c r="E86" s="53">
        <f>E57*Hoja1!E$23</f>
        <v>0</v>
      </c>
      <c r="F86" s="53">
        <f>F57*Hoja1!F$23</f>
        <v>0</v>
      </c>
      <c r="G86" s="53">
        <f>G57*Hoja1!G$23</f>
        <v>0</v>
      </c>
      <c r="H86" s="53">
        <f>H57*Hoja1!H$23</f>
        <v>0</v>
      </c>
      <c r="I86" s="53">
        <f>I57*Hoja1!I$23</f>
        <v>0</v>
      </c>
      <c r="J86" s="53">
        <f>J57*Hoja1!J$23</f>
        <v>0</v>
      </c>
      <c r="K86" s="53">
        <f>K57*Hoja1!J$23</f>
        <v>0</v>
      </c>
      <c r="L86" s="53">
        <f>L57*Hoja1!K23</f>
        <v>0</v>
      </c>
      <c r="M86" s="53">
        <f>M57*Hoja1!L$23</f>
        <v>0</v>
      </c>
      <c r="N86" s="53">
        <f>N57*Hoja1!M$23</f>
        <v>640.22492248342917</v>
      </c>
      <c r="O86" s="53">
        <f>O57*Hoja1!N$23</f>
        <v>1296.873170994216</v>
      </c>
      <c r="P86" s="53">
        <f>P57*Hoja1!O$23</f>
        <v>0</v>
      </c>
      <c r="Q86" s="53">
        <f>Q57*Hoja1!P$23</f>
        <v>3.9312708132821683</v>
      </c>
      <c r="R86" s="53">
        <f>R57*Hoja1!Q$23</f>
        <v>1342.9511404927225</v>
      </c>
      <c r="S86" s="53">
        <f>S57*Hoja1!R$23</f>
        <v>0</v>
      </c>
      <c r="T86" s="53">
        <f>T57*Hoja1!S$23</f>
        <v>0</v>
      </c>
      <c r="U86" s="53">
        <f>U57*Hoja1!T$23</f>
        <v>0</v>
      </c>
      <c r="V86" s="53">
        <f>V57*Hoja1!U$23</f>
        <v>0</v>
      </c>
      <c r="W86" s="53">
        <f>W57*Hoja1!V$23</f>
        <v>0</v>
      </c>
      <c r="X86" s="53">
        <f>X57*Hoja1!W$23</f>
        <v>0</v>
      </c>
      <c r="Y86" s="53">
        <f>Y57*Hoja1!X$23</f>
        <v>0</v>
      </c>
      <c r="Z86" s="53">
        <f>Z57*Hoja1!Y$23</f>
        <v>0</v>
      </c>
      <c r="AA86" s="53">
        <f>AA57*Hoja1!Z23</f>
        <v>0</v>
      </c>
      <c r="AB86" s="53">
        <f>AB57*Hoja1!AA23</f>
        <v>0</v>
      </c>
    </row>
    <row r="87" spans="2:28" x14ac:dyDescent="0.35">
      <c r="B87" s="51" t="s">
        <v>132</v>
      </c>
      <c r="C87" s="52">
        <f>C58*Hoja1!C$23</f>
        <v>0</v>
      </c>
      <c r="D87" s="52">
        <f>D58*Hoja1!D$23</f>
        <v>0</v>
      </c>
      <c r="E87" s="52">
        <f>E58*Hoja1!E$23</f>
        <v>0</v>
      </c>
      <c r="F87" s="52">
        <f>F58*Hoja1!F$23</f>
        <v>0</v>
      </c>
      <c r="G87" s="52">
        <f>G58*Hoja1!G$23</f>
        <v>0</v>
      </c>
      <c r="H87" s="52">
        <f>H58*Hoja1!H$23</f>
        <v>0</v>
      </c>
      <c r="I87" s="52">
        <f>I58*Hoja1!I$23</f>
        <v>0</v>
      </c>
      <c r="J87" s="52">
        <f>J58*Hoja1!J$23</f>
        <v>0</v>
      </c>
      <c r="K87" s="52">
        <f>K58*Hoja1!J$23</f>
        <v>0</v>
      </c>
      <c r="L87" s="52"/>
      <c r="M87" s="52">
        <f>M58*Hoja1!L$23</f>
        <v>0</v>
      </c>
      <c r="N87" s="52">
        <f>N58*Hoja1!M$23</f>
        <v>640.22492248342917</v>
      </c>
      <c r="O87" s="52">
        <f>O58*Hoja1!N$23</f>
        <v>1294.7877773942159</v>
      </c>
      <c r="P87" s="52">
        <f>P58*Hoja1!O$23</f>
        <v>0</v>
      </c>
      <c r="Q87" s="52">
        <f>Q58*Hoja1!P$23</f>
        <v>0</v>
      </c>
      <c r="R87" s="52">
        <f>R58*Hoja1!Q$23</f>
        <v>1342.9511404927225</v>
      </c>
      <c r="S87" s="52">
        <f>S58*Hoja1!R$23</f>
        <v>0</v>
      </c>
      <c r="T87" s="52">
        <f>T58*Hoja1!S$23</f>
        <v>0</v>
      </c>
      <c r="U87" s="52">
        <f>U58*Hoja1!T$23</f>
        <v>0</v>
      </c>
      <c r="V87" s="52">
        <f>V58*Hoja1!U$23</f>
        <v>0</v>
      </c>
      <c r="W87" s="52">
        <f>W58*Hoja1!V$23</f>
        <v>0</v>
      </c>
      <c r="X87" s="52">
        <f>X58*Hoja1!W$23</f>
        <v>0</v>
      </c>
      <c r="Y87" s="52">
        <f>Y58*Hoja1!X$23</f>
        <v>0</v>
      </c>
      <c r="Z87" s="52">
        <f>Z58*Hoja1!Y$23</f>
        <v>0</v>
      </c>
      <c r="AA87" s="52"/>
      <c r="AB87" s="52"/>
    </row>
    <row r="88" spans="2:28" x14ac:dyDescent="0.35">
      <c r="B88" s="51" t="s">
        <v>133</v>
      </c>
      <c r="C88" s="52">
        <f>C59*Hoja1!C$23</f>
        <v>0</v>
      </c>
      <c r="D88" s="52">
        <f>D59*Hoja1!D$23</f>
        <v>0</v>
      </c>
      <c r="E88" s="52">
        <f>E59*Hoja1!E$23</f>
        <v>0</v>
      </c>
      <c r="F88" s="52">
        <f>F59*Hoja1!F$23</f>
        <v>0</v>
      </c>
      <c r="G88" s="52">
        <f>G59*Hoja1!G$23</f>
        <v>0</v>
      </c>
      <c r="H88" s="52">
        <f>H59*Hoja1!H$23</f>
        <v>0</v>
      </c>
      <c r="I88" s="52">
        <f>I59*Hoja1!I$23</f>
        <v>0</v>
      </c>
      <c r="J88" s="52">
        <f>J59*Hoja1!J$23</f>
        <v>0</v>
      </c>
      <c r="K88" s="52">
        <f>K59*Hoja1!J$23</f>
        <v>0</v>
      </c>
      <c r="L88" s="52"/>
      <c r="M88" s="52">
        <f>M59*Hoja1!L$23</f>
        <v>0</v>
      </c>
      <c r="N88" s="52">
        <f>N59*Hoja1!M$23</f>
        <v>0</v>
      </c>
      <c r="O88" s="52">
        <f>O59*Hoja1!N$23</f>
        <v>2.0853936000000002</v>
      </c>
      <c r="P88" s="52">
        <f>P59*Hoja1!O$23</f>
        <v>0</v>
      </c>
      <c r="Q88" s="52">
        <f>Q59*Hoja1!P$23</f>
        <v>3.9312708132821683</v>
      </c>
      <c r="R88" s="52">
        <f>R59*Hoja1!Q$23</f>
        <v>0</v>
      </c>
      <c r="S88" s="52">
        <f>S59*Hoja1!R$23</f>
        <v>0</v>
      </c>
      <c r="T88" s="52">
        <f>T59*Hoja1!S$23</f>
        <v>0</v>
      </c>
      <c r="U88" s="52">
        <f>U59*Hoja1!T$23</f>
        <v>0</v>
      </c>
      <c r="V88" s="52">
        <f>V59*Hoja1!U$23</f>
        <v>0</v>
      </c>
      <c r="W88" s="52">
        <f>W59*Hoja1!V$23</f>
        <v>0</v>
      </c>
      <c r="X88" s="52">
        <f>X59*Hoja1!W$23</f>
        <v>0</v>
      </c>
      <c r="Y88" s="52">
        <f>Y59*Hoja1!X$23</f>
        <v>0</v>
      </c>
      <c r="Z88" s="52">
        <f>Z59*Hoja1!Y$23</f>
        <v>0</v>
      </c>
      <c r="AA88" s="52"/>
      <c r="AB88" s="52"/>
    </row>
    <row r="89" spans="2:28" x14ac:dyDescent="0.35">
      <c r="B89" s="51" t="s">
        <v>134</v>
      </c>
      <c r="C89" s="52">
        <f>C60*Hoja1!C$23</f>
        <v>0</v>
      </c>
      <c r="D89" s="52">
        <f>D60*Hoja1!D$23</f>
        <v>0</v>
      </c>
      <c r="E89" s="52">
        <f>E60*Hoja1!E$23</f>
        <v>0</v>
      </c>
      <c r="F89" s="52">
        <f>F60*Hoja1!F$23</f>
        <v>0</v>
      </c>
      <c r="G89" s="52">
        <f>G60*Hoja1!G$23</f>
        <v>0</v>
      </c>
      <c r="H89" s="52">
        <f>H60*Hoja1!H$23</f>
        <v>0</v>
      </c>
      <c r="I89" s="52">
        <f>I60*Hoja1!I$23</f>
        <v>0</v>
      </c>
      <c r="J89" s="52">
        <f>J60*Hoja1!J$23</f>
        <v>0</v>
      </c>
      <c r="K89" s="52">
        <f>K60*Hoja1!J$23</f>
        <v>0</v>
      </c>
      <c r="L89" s="52"/>
      <c r="M89" s="52">
        <f>M60*Hoja1!L$23</f>
        <v>0</v>
      </c>
      <c r="N89" s="52">
        <f>N60*Hoja1!M$23</f>
        <v>0</v>
      </c>
      <c r="O89" s="52">
        <f>O60*Hoja1!N$23</f>
        <v>0</v>
      </c>
      <c r="P89" s="52">
        <f>P60*Hoja1!O$23</f>
        <v>0</v>
      </c>
      <c r="Q89" s="52">
        <f>Q60*Hoja1!P$23</f>
        <v>0</v>
      </c>
      <c r="R89" s="52">
        <f>R60*Hoja1!Q$23</f>
        <v>0</v>
      </c>
      <c r="S89" s="52">
        <f>S60*Hoja1!R$23</f>
        <v>0</v>
      </c>
      <c r="T89" s="52">
        <f>T60*Hoja1!S$23</f>
        <v>0</v>
      </c>
      <c r="U89" s="52">
        <f>U60*Hoja1!T$23</f>
        <v>0</v>
      </c>
      <c r="V89" s="52">
        <f>V60*Hoja1!U$23</f>
        <v>0</v>
      </c>
      <c r="W89" s="52">
        <f>W60*Hoja1!V$23</f>
        <v>0</v>
      </c>
      <c r="X89" s="52">
        <f>X60*Hoja1!W$23</f>
        <v>0</v>
      </c>
      <c r="Y89" s="52">
        <f>Y60*Hoja1!X$23</f>
        <v>0</v>
      </c>
      <c r="Z89" s="52">
        <f>Z60*Hoja1!Y$23</f>
        <v>0</v>
      </c>
      <c r="AA89" s="52"/>
      <c r="AB89" s="52"/>
    </row>
    <row r="90" spans="2:28" x14ac:dyDescent="0.35">
      <c r="B90" s="55" t="s">
        <v>139</v>
      </c>
      <c r="C90" s="53">
        <f>C61*Hoja1!C24</f>
        <v>0</v>
      </c>
      <c r="D90" s="53">
        <f>D61*Hoja1!D24</f>
        <v>0</v>
      </c>
      <c r="E90" s="53">
        <f>E61*Hoja1!E24</f>
        <v>0</v>
      </c>
      <c r="F90" s="53">
        <f>F61*Hoja1!F24</f>
        <v>0</v>
      </c>
      <c r="G90" s="53">
        <f>G61*Hoja1!G24</f>
        <v>0</v>
      </c>
      <c r="H90" s="53">
        <f>H61*Hoja1!H24</f>
        <v>0</v>
      </c>
      <c r="I90" s="53">
        <f>I61*Hoja1!I24</f>
        <v>0</v>
      </c>
      <c r="J90" s="53"/>
      <c r="K90" s="53">
        <f>K61*Hoja1!J24</f>
        <v>0</v>
      </c>
      <c r="L90" s="53">
        <f>L61*Hoja1!K24</f>
        <v>0</v>
      </c>
      <c r="M90" s="53">
        <f>M61*Hoja1!L24</f>
        <v>907.48780471169857</v>
      </c>
      <c r="N90" s="53">
        <f>N61*Hoja1!M24</f>
        <v>0</v>
      </c>
      <c r="O90" s="53">
        <f>O61*Hoja1!N24</f>
        <v>0</v>
      </c>
      <c r="P90" s="53">
        <f>P61*Hoja1!O24</f>
        <v>0</v>
      </c>
      <c r="Q90" s="53">
        <f>Q61*Hoja1!P24</f>
        <v>0</v>
      </c>
      <c r="R90" s="53">
        <f>R61*Hoja1!Q24</f>
        <v>112.44779912791304</v>
      </c>
      <c r="S90" s="53">
        <f>S61*Hoja1!R24</f>
        <v>0</v>
      </c>
      <c r="T90" s="53">
        <f>T61*Hoja1!S24</f>
        <v>0</v>
      </c>
      <c r="U90" s="53">
        <f>U61*Hoja1!T24</f>
        <v>0</v>
      </c>
      <c r="V90" s="53">
        <f>V61*Hoja1!U24</f>
        <v>0</v>
      </c>
      <c r="W90" s="53">
        <f>W61*Hoja1!V24</f>
        <v>0</v>
      </c>
      <c r="X90" s="53">
        <f>X61*Hoja1!W24</f>
        <v>0</v>
      </c>
      <c r="Y90" s="53">
        <f>Y61*Hoja1!X24</f>
        <v>0</v>
      </c>
      <c r="Z90" s="53">
        <f>Z61*Hoja1!Y24</f>
        <v>0</v>
      </c>
      <c r="AA90" s="53">
        <f>AA61*Hoja1!Z24</f>
        <v>0</v>
      </c>
      <c r="AB90" s="53">
        <f>AB61*Hoja1!AA24</f>
        <v>0</v>
      </c>
    </row>
    <row r="91" spans="2:28" x14ac:dyDescent="0.35">
      <c r="B91" s="55" t="s">
        <v>140</v>
      </c>
      <c r="C91" s="53">
        <f>C62*Hoja1!C25</f>
        <v>0</v>
      </c>
      <c r="D91" s="53">
        <f>D62*Hoja1!D25</f>
        <v>0</v>
      </c>
      <c r="E91" s="53">
        <f>E62*Hoja1!E25</f>
        <v>0</v>
      </c>
      <c r="F91" s="53">
        <f>F62*Hoja1!F25</f>
        <v>0</v>
      </c>
      <c r="G91" s="53">
        <f>G62*Hoja1!G25</f>
        <v>0</v>
      </c>
      <c r="H91" s="53">
        <f>H62*Hoja1!H25</f>
        <v>0</v>
      </c>
      <c r="I91" s="53">
        <f>I62*Hoja1!I25</f>
        <v>0</v>
      </c>
      <c r="J91" s="53"/>
      <c r="K91" s="53">
        <f>K62*Hoja1!J25</f>
        <v>0</v>
      </c>
      <c r="L91" s="53">
        <f>L62*Hoja1!K25</f>
        <v>0</v>
      </c>
      <c r="M91" s="53">
        <f>M62*Hoja1!L25</f>
        <v>0</v>
      </c>
      <c r="N91" s="53">
        <f>N62*Hoja1!M25</f>
        <v>84.770186907494562</v>
      </c>
      <c r="O91" s="53">
        <f>O62*Hoja1!N25</f>
        <v>29.514913650379359</v>
      </c>
      <c r="P91" s="53">
        <f>P62*Hoja1!O25</f>
        <v>0</v>
      </c>
      <c r="Q91" s="53">
        <f>Q62*Hoja1!P25</f>
        <v>0</v>
      </c>
      <c r="R91" s="53">
        <f>R62*Hoja1!Q25</f>
        <v>0</v>
      </c>
      <c r="S91" s="53">
        <f>S62*Hoja1!R25</f>
        <v>0</v>
      </c>
      <c r="T91" s="53">
        <f>T62*Hoja1!S25</f>
        <v>0</v>
      </c>
      <c r="U91" s="53">
        <f>U62*Hoja1!T25</f>
        <v>0</v>
      </c>
      <c r="V91" s="53">
        <f>V62*Hoja1!U25</f>
        <v>0</v>
      </c>
      <c r="W91" s="53">
        <f>W62*Hoja1!V25</f>
        <v>0</v>
      </c>
      <c r="X91" s="53">
        <f>X62*Hoja1!W25</f>
        <v>0</v>
      </c>
      <c r="Y91" s="53">
        <f>Y62*Hoja1!X25</f>
        <v>0</v>
      </c>
      <c r="Z91" s="53">
        <f>Z62*Hoja1!Y25</f>
        <v>0</v>
      </c>
      <c r="AA91" s="53">
        <f>AA62*Hoja1!Z25</f>
        <v>0</v>
      </c>
      <c r="AB91" s="53">
        <f>AB62*Hoja1!AA25</f>
        <v>0</v>
      </c>
    </row>
    <row r="92" spans="2:28" x14ac:dyDescent="0.35">
      <c r="B92" s="59" t="s">
        <v>75</v>
      </c>
      <c r="C92" s="60">
        <f>+IFERROR(C71+C75+C85+C86+C90+C91, " ")</f>
        <v>0</v>
      </c>
      <c r="D92" s="60">
        <f t="shared" ref="D92:AB92" si="38">+IFERROR(D71+D75+D85+D86+D90+D91, " ")</f>
        <v>4.6903927609508269</v>
      </c>
      <c r="E92" s="60">
        <f t="shared" si="38"/>
        <v>0</v>
      </c>
      <c r="F92" s="60">
        <f t="shared" si="38"/>
        <v>0</v>
      </c>
      <c r="G92" s="60">
        <f t="shared" si="38"/>
        <v>138.4304617511367</v>
      </c>
      <c r="H92" s="60">
        <f t="shared" si="38"/>
        <v>1250.2557597993518</v>
      </c>
      <c r="I92" s="60">
        <f t="shared" si="38"/>
        <v>15.422312902004702</v>
      </c>
      <c r="J92" s="60">
        <f t="shared" si="38"/>
        <v>0</v>
      </c>
      <c r="K92" s="60">
        <f t="shared" si="38"/>
        <v>12.612999324274611</v>
      </c>
      <c r="L92" s="60">
        <f t="shared" si="38"/>
        <v>0</v>
      </c>
      <c r="M92" s="60">
        <f t="shared" si="38"/>
        <v>7839.2697753076172</v>
      </c>
      <c r="N92" s="60">
        <f t="shared" si="38"/>
        <v>3244.7581527247153</v>
      </c>
      <c r="O92" s="60">
        <f t="shared" si="38"/>
        <v>1327.8238972492495</v>
      </c>
      <c r="P92" s="60">
        <f t="shared" si="38"/>
        <v>0.88587168293863561</v>
      </c>
      <c r="Q92" s="60">
        <f t="shared" si="38"/>
        <v>3.9312708132821683</v>
      </c>
      <c r="R92" s="60">
        <f t="shared" si="38"/>
        <v>2197.0793237909115</v>
      </c>
      <c r="S92" s="60">
        <f t="shared" si="38"/>
        <v>59.635668271380837</v>
      </c>
      <c r="T92" s="60">
        <f t="shared" si="38"/>
        <v>286.69098060748894</v>
      </c>
      <c r="U92" s="60">
        <f t="shared" si="38"/>
        <v>17.934695843539103</v>
      </c>
      <c r="V92" s="60">
        <f t="shared" si="38"/>
        <v>0</v>
      </c>
      <c r="W92" s="60">
        <f t="shared" si="38"/>
        <v>0</v>
      </c>
      <c r="X92" s="60">
        <f t="shared" si="38"/>
        <v>0</v>
      </c>
      <c r="Y92" s="60">
        <f t="shared" ref="Y92:Z92" si="39">+IFERROR(Y71+Y75+Y85+Y86+Y90+Y91, " ")</f>
        <v>0</v>
      </c>
      <c r="Z92" s="60">
        <f t="shared" si="39"/>
        <v>0</v>
      </c>
      <c r="AA92" s="60">
        <f t="shared" si="38"/>
        <v>0</v>
      </c>
      <c r="AB92" s="60">
        <f t="shared" si="38"/>
        <v>0</v>
      </c>
    </row>
    <row r="93" spans="2:28" x14ac:dyDescent="0.35">
      <c r="B93" s="78" t="s">
        <v>76</v>
      </c>
      <c r="C93" s="53">
        <f>C64*Hoja1!C27</f>
        <v>0</v>
      </c>
      <c r="D93" s="60">
        <f t="shared" ref="D93" si="40">IFERROR(D92/D63, " ")</f>
        <v>0.69999999999999984</v>
      </c>
      <c r="E93" s="60">
        <f t="shared" ref="E93" si="41">IFERROR(E92/E63, " ")</f>
        <v>0</v>
      </c>
      <c r="F93" s="60" t="str">
        <f t="shared" ref="F93" si="42">IFERROR(F92/F63, " ")</f>
        <v xml:space="preserve"> </v>
      </c>
      <c r="G93" s="60">
        <f t="shared" ref="G93" si="43">IFERROR(G92/G63, " ")</f>
        <v>0.11222319339602239</v>
      </c>
      <c r="H93" s="60">
        <f t="shared" ref="H93" si="44">IFERROR(H92/H63, " ")</f>
        <v>0.65</v>
      </c>
      <c r="I93" s="60">
        <f t="shared" ref="I93" si="45">IFERROR(I92/I63, " ")</f>
        <v>0.22641188235663531</v>
      </c>
      <c r="J93" s="60" t="str">
        <f t="shared" ref="J93" si="46">IFERROR(J92/J63, " ")</f>
        <v xml:space="preserve"> </v>
      </c>
      <c r="K93" s="60">
        <f t="shared" ref="K93" si="47">IFERROR(K92/K63, " ")</f>
        <v>0.2612456589622118</v>
      </c>
      <c r="L93" s="60" t="str">
        <f t="shared" ref="L93" si="48">IFERROR(L92/L63, " ")</f>
        <v xml:space="preserve"> </v>
      </c>
      <c r="M93" s="60">
        <f t="shared" ref="M93" si="49">IFERROR(M92/M63, " ")</f>
        <v>0.64698984924401981</v>
      </c>
      <c r="N93" s="60">
        <f t="shared" ref="N93" si="50">IFERROR(N92/N63, " ")</f>
        <v>0.35143475523043355</v>
      </c>
      <c r="O93" s="60">
        <f t="shared" ref="O93" si="51">IFERROR(O92/O63, " ")</f>
        <v>0.17999928707729729</v>
      </c>
      <c r="P93" s="60">
        <f t="shared" ref="P93" si="52">IFERROR(P92/P63, " ")</f>
        <v>1.4014455684200677E-2</v>
      </c>
      <c r="Q93" s="60">
        <f t="shared" ref="Q93" si="53">IFERROR(Q92/Q63, " ")</f>
        <v>0.18</v>
      </c>
      <c r="R93" s="60">
        <f t="shared" ref="R93" si="54">IFERROR(R92/R63, " ")</f>
        <v>0.3008865990414723</v>
      </c>
      <c r="S93" s="60">
        <f t="shared" ref="S93" si="55">IFERROR(S92/S63, " ")</f>
        <v>0.63</v>
      </c>
      <c r="T93" s="60">
        <f t="shared" ref="T93" si="56">IFERROR(T92/T63, " ")</f>
        <v>0.65</v>
      </c>
      <c r="U93" s="60">
        <f t="shared" ref="U93" si="57">IFERROR(U92/U63, " ")</f>
        <v>0.19746710176617974</v>
      </c>
      <c r="V93" s="60" t="str">
        <f t="shared" ref="V93" si="58">IFERROR(V92/V63, " ")</f>
        <v xml:space="preserve"> </v>
      </c>
      <c r="W93" s="60" t="str">
        <f t="shared" ref="W93" si="59">IFERROR(W92/W63, " ")</f>
        <v xml:space="preserve"> </v>
      </c>
      <c r="X93" s="60" t="str">
        <f t="shared" ref="X93" si="60">IFERROR(X92/X63, " ")</f>
        <v xml:space="preserve"> </v>
      </c>
      <c r="Y93" s="60" t="str">
        <f t="shared" ref="Y93:Z93" si="61">IFERROR(Y92/Y63, " ")</f>
        <v xml:space="preserve"> </v>
      </c>
      <c r="Z93" s="60" t="str">
        <f t="shared" si="61"/>
        <v xml:space="preserve"> </v>
      </c>
      <c r="AA93" s="60" t="str">
        <f t="shared" ref="AA93" si="62">IFERROR(AA92/AA63, " ")</f>
        <v xml:space="preserve"> </v>
      </c>
      <c r="AB93" s="60" t="str">
        <f t="shared" ref="AB93" si="63">IFERROR(AB92/AB63, " ")</f>
        <v xml:space="preserve"> </v>
      </c>
    </row>
    <row r="95" spans="2:28" ht="18" x14ac:dyDescent="0.35">
      <c r="B95" s="123" t="s">
        <v>143</v>
      </c>
    </row>
    <row r="96" spans="2:28" x14ac:dyDescent="0.35">
      <c r="B96" s="69" t="s">
        <v>130</v>
      </c>
    </row>
    <row r="100" spans="3:28" x14ac:dyDescent="0.35">
      <c r="C100" s="68">
        <f>+C32-C63</f>
        <v>0</v>
      </c>
      <c r="D100" s="68">
        <f t="shared" ref="D100:AB100" si="64">+D32-D63</f>
        <v>0</v>
      </c>
      <c r="E100" s="68">
        <f t="shared" si="64"/>
        <v>0</v>
      </c>
      <c r="F100" s="68">
        <f t="shared" si="64"/>
        <v>0</v>
      </c>
      <c r="G100" s="68">
        <f t="shared" si="64"/>
        <v>0</v>
      </c>
      <c r="H100" s="68">
        <f t="shared" si="64"/>
        <v>0</v>
      </c>
      <c r="I100" s="68">
        <f t="shared" si="64"/>
        <v>0</v>
      </c>
      <c r="J100" s="68">
        <f t="shared" si="64"/>
        <v>0</v>
      </c>
      <c r="K100" s="68">
        <f t="shared" si="64"/>
        <v>0</v>
      </c>
      <c r="L100" s="68">
        <f t="shared" si="64"/>
        <v>0</v>
      </c>
      <c r="M100" s="68">
        <f t="shared" si="64"/>
        <v>0</v>
      </c>
      <c r="N100" s="68">
        <f t="shared" si="64"/>
        <v>0</v>
      </c>
      <c r="O100" s="68">
        <f t="shared" si="64"/>
        <v>0</v>
      </c>
      <c r="P100" s="68">
        <f t="shared" si="64"/>
        <v>0</v>
      </c>
      <c r="Q100" s="68">
        <f t="shared" si="64"/>
        <v>0</v>
      </c>
      <c r="R100" s="68">
        <f t="shared" si="64"/>
        <v>0</v>
      </c>
      <c r="S100" s="68">
        <f t="shared" si="64"/>
        <v>0</v>
      </c>
      <c r="T100" s="68">
        <f t="shared" si="64"/>
        <v>0</v>
      </c>
      <c r="U100" s="68">
        <f t="shared" si="64"/>
        <v>0</v>
      </c>
      <c r="V100" s="68">
        <f t="shared" si="64"/>
        <v>0</v>
      </c>
      <c r="W100" s="68">
        <f t="shared" si="64"/>
        <v>0</v>
      </c>
      <c r="X100" s="68">
        <f t="shared" si="64"/>
        <v>0</v>
      </c>
      <c r="Y100" s="68"/>
      <c r="Z100" s="68"/>
      <c r="AA100" s="68">
        <f t="shared" si="64"/>
        <v>0</v>
      </c>
      <c r="AB100" s="68">
        <f t="shared" si="64"/>
        <v>0</v>
      </c>
    </row>
  </sheetData>
  <mergeCells count="6">
    <mergeCell ref="C1:L1"/>
    <mergeCell ref="M1:AA1"/>
    <mergeCell ref="D37:L37"/>
    <mergeCell ref="M37:AA37"/>
    <mergeCell ref="D66:L66"/>
    <mergeCell ref="M66:AA66"/>
  </mergeCells>
  <printOptions horizontalCentered="1" verticalCentered="1"/>
  <pageMargins left="0.39370078740157483" right="0.39370078740157483" top="0.74803149606299213" bottom="0.74803149606299213" header="0.31496062992125984" footer="0.31496062992125984"/>
  <pageSetup paperSize="9" scale="32" orientation="landscape" horizontalDpi="200" verticalDpi="200" r:id="rId1"/>
  <ignoredErrors>
    <ignoredError sqref="M25:X25 K42:K47 C6:E6 C17:I17 F9:I9 C10:I10 K7:K10 G14:I14 K13:K14 K17:K26 C23 D22:I22 C25:I25 C24:D24 F24:I24 C8:I8 F7:I7 D13:I13 E23:I23 C30:I34 E26:I26 C26:C27 F27:G27 C19:I21 C18:F18 H18:I18 C28:F29 H28:H29 C16:E16 I16 I27 K29:K34 K61:K62 G16 K49:K56"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H100"/>
  <sheetViews>
    <sheetView showZeros="0" zoomScale="90" zoomScaleNormal="90" workbookViewId="0">
      <pane xSplit="2" ySplit="2" topLeftCell="C3" activePane="bottomRight" state="frozen"/>
      <selection activeCell="AJ35" sqref="AJ35"/>
      <selection pane="topRight" activeCell="AJ35" sqref="AJ35"/>
      <selection pane="bottomLeft" activeCell="AJ35" sqref="AJ35"/>
      <selection pane="bottomRight" activeCell="AJ35" sqref="AJ35"/>
    </sheetView>
  </sheetViews>
  <sheetFormatPr baseColWidth="10" defaultColWidth="11.42578125" defaultRowHeight="15" x14ac:dyDescent="0.35"/>
  <cols>
    <col min="1" max="1" width="2.140625" style="1" customWidth="1"/>
    <col min="2" max="2" width="22.7109375" style="1" customWidth="1"/>
    <col min="3" max="3" width="9.7109375" style="1" customWidth="1"/>
    <col min="4" max="4" width="9.42578125" style="1" customWidth="1"/>
    <col min="5" max="6" width="9.140625" style="1" customWidth="1"/>
    <col min="7" max="7" width="9.5703125" style="1" customWidth="1"/>
    <col min="8" max="8" width="8.5703125" style="1" customWidth="1"/>
    <col min="9" max="9" width="9.140625" style="1" customWidth="1"/>
    <col min="10" max="10" width="9.28515625" style="1" customWidth="1"/>
    <col min="11" max="11" width="10.7109375" style="1" customWidth="1"/>
    <col min="12" max="12" width="11.42578125" style="1" customWidth="1"/>
    <col min="13" max="13" width="10.5703125" style="1" customWidth="1"/>
    <col min="14" max="14" width="9.85546875" style="1" customWidth="1"/>
    <col min="15" max="15" width="12" style="1" customWidth="1"/>
    <col min="16" max="16" width="9.85546875" style="1" customWidth="1"/>
    <col min="17" max="17" width="9.42578125" style="1" customWidth="1"/>
    <col min="18" max="19" width="10.140625" style="1" customWidth="1"/>
    <col min="20" max="20" width="8.7109375" style="1" customWidth="1"/>
    <col min="21" max="21" width="10" style="1" customWidth="1"/>
    <col min="22" max="22" width="9" style="1" customWidth="1"/>
    <col min="23" max="23" width="10.5703125" style="1" customWidth="1"/>
    <col min="24" max="26" width="12.140625" style="1" customWidth="1"/>
    <col min="27" max="27" width="11" style="1" customWidth="1"/>
    <col min="28" max="28" width="9.7109375" style="1" customWidth="1"/>
    <col min="29" max="29" width="7.7109375" style="1" customWidth="1"/>
    <col min="30" max="16384" width="11.42578125" style="1"/>
  </cols>
  <sheetData>
    <row r="1" spans="2:34" x14ac:dyDescent="0.35">
      <c r="C1" s="149" t="s">
        <v>0</v>
      </c>
      <c r="D1" s="150"/>
      <c r="E1" s="150"/>
      <c r="F1" s="150"/>
      <c r="G1" s="150"/>
      <c r="H1" s="150"/>
      <c r="I1" s="150"/>
      <c r="J1" s="150"/>
      <c r="K1" s="150"/>
      <c r="L1" s="151"/>
      <c r="M1" s="149" t="s">
        <v>1</v>
      </c>
      <c r="N1" s="150"/>
      <c r="O1" s="150"/>
      <c r="P1" s="150"/>
      <c r="Q1" s="150"/>
      <c r="R1" s="150"/>
      <c r="S1" s="150"/>
      <c r="T1" s="150"/>
      <c r="U1" s="150"/>
      <c r="V1" s="150"/>
      <c r="W1" s="150"/>
      <c r="X1" s="150"/>
      <c r="Y1" s="150"/>
      <c r="Z1" s="150"/>
      <c r="AA1" s="151"/>
    </row>
    <row r="2" spans="2:34" ht="45.75" customHeight="1" x14ac:dyDescent="0.35">
      <c r="B2" s="2" t="s">
        <v>109</v>
      </c>
      <c r="C2" s="3" t="s">
        <v>83</v>
      </c>
      <c r="D2" s="3" t="s">
        <v>84</v>
      </c>
      <c r="E2" s="3" t="s">
        <v>85</v>
      </c>
      <c r="F2" s="3" t="s">
        <v>86</v>
      </c>
      <c r="G2" s="3" t="s">
        <v>87</v>
      </c>
      <c r="H2" s="113" t="s">
        <v>124</v>
      </c>
      <c r="I2" s="3" t="s">
        <v>89</v>
      </c>
      <c r="J2" s="3" t="s">
        <v>90</v>
      </c>
      <c r="K2" s="3" t="s">
        <v>125</v>
      </c>
      <c r="L2" s="3" t="s">
        <v>10</v>
      </c>
      <c r="M2" s="3" t="s">
        <v>92</v>
      </c>
      <c r="N2" s="3" t="s">
        <v>93</v>
      </c>
      <c r="O2" s="3" t="s">
        <v>94</v>
      </c>
      <c r="P2" s="3" t="s">
        <v>95</v>
      </c>
      <c r="Q2" s="3" t="s">
        <v>96</v>
      </c>
      <c r="R2" s="3" t="s">
        <v>97</v>
      </c>
      <c r="S2" s="3" t="s">
        <v>98</v>
      </c>
      <c r="T2" s="3" t="s">
        <v>99</v>
      </c>
      <c r="U2" s="3" t="s">
        <v>100</v>
      </c>
      <c r="V2" s="3" t="s">
        <v>101</v>
      </c>
      <c r="W2" s="3" t="s">
        <v>126</v>
      </c>
      <c r="X2" s="113" t="s">
        <v>127</v>
      </c>
      <c r="Y2" s="113" t="s">
        <v>128</v>
      </c>
      <c r="Z2" s="113" t="s">
        <v>129</v>
      </c>
      <c r="AA2" s="3" t="s">
        <v>22</v>
      </c>
      <c r="AB2" s="3" t="s">
        <v>23</v>
      </c>
      <c r="AD2" s="19"/>
    </row>
    <row r="3" spans="2:34" hidden="1" x14ac:dyDescent="0.35">
      <c r="B3" s="4"/>
      <c r="C3" s="5" t="s">
        <v>24</v>
      </c>
      <c r="D3" s="5" t="s">
        <v>25</v>
      </c>
      <c r="E3" s="5" t="s">
        <v>26</v>
      </c>
      <c r="F3" s="5" t="s">
        <v>27</v>
      </c>
      <c r="G3" s="5" t="s">
        <v>26</v>
      </c>
      <c r="H3" s="5" t="s">
        <v>26</v>
      </c>
      <c r="I3" s="5" t="s">
        <v>27</v>
      </c>
      <c r="J3" s="5" t="s">
        <v>27</v>
      </c>
      <c r="K3" s="5" t="s">
        <v>26</v>
      </c>
      <c r="L3" s="4"/>
      <c r="M3" s="5" t="s">
        <v>27</v>
      </c>
      <c r="N3" s="5" t="s">
        <v>24</v>
      </c>
      <c r="O3" s="5" t="s">
        <v>24</v>
      </c>
      <c r="P3" s="5" t="s">
        <v>24</v>
      </c>
      <c r="Q3" s="5" t="s">
        <v>24</v>
      </c>
      <c r="R3" s="5" t="s">
        <v>24</v>
      </c>
      <c r="S3" s="5" t="s">
        <v>24</v>
      </c>
      <c r="T3" s="5" t="s">
        <v>26</v>
      </c>
      <c r="U3" s="5" t="s">
        <v>26</v>
      </c>
      <c r="V3" s="5" t="s">
        <v>28</v>
      </c>
      <c r="W3" s="5" t="s">
        <v>24</v>
      </c>
      <c r="X3" s="5" t="s">
        <v>24</v>
      </c>
      <c r="Y3" s="5"/>
      <c r="Z3" s="5"/>
      <c r="AA3" s="4"/>
      <c r="AB3" s="4"/>
    </row>
    <row r="4" spans="2:34" s="12" customFormat="1" hidden="1" x14ac:dyDescent="0.35">
      <c r="B4" s="6" t="s">
        <v>29</v>
      </c>
      <c r="C4" s="7">
        <v>7.1948773150458374</v>
      </c>
      <c r="D4" s="7">
        <v>1.2048408151726546</v>
      </c>
      <c r="E4" s="7">
        <v>1.4285829437369013</v>
      </c>
      <c r="F4" s="7">
        <v>11.629353395161814</v>
      </c>
      <c r="G4" s="7">
        <v>2.7778280621747231</v>
      </c>
      <c r="H4" s="7">
        <v>7.2055094621049687</v>
      </c>
      <c r="I4" s="9">
        <v>11.629533262194677</v>
      </c>
      <c r="J4" s="9">
        <v>11.629533262194677</v>
      </c>
      <c r="K4" s="7">
        <v>7.2055163336125405</v>
      </c>
      <c r="L4" s="8"/>
      <c r="M4" s="9">
        <v>11.629533262194677</v>
      </c>
      <c r="N4" s="9">
        <v>10.753851420746319</v>
      </c>
      <c r="O4" s="9">
        <v>8.0654264876862918</v>
      </c>
      <c r="P4" s="9">
        <v>7.5190456431535262</v>
      </c>
      <c r="Q4" s="9">
        <v>7.5190456431535262</v>
      </c>
      <c r="R4" s="9">
        <v>7.1949347853615295</v>
      </c>
      <c r="S4" s="9">
        <v>6.9929791324213628</v>
      </c>
      <c r="T4" s="9">
        <v>1.47057186586893</v>
      </c>
      <c r="U4" s="9">
        <v>1.4491330687278046</v>
      </c>
      <c r="V4" s="7">
        <v>7.2055094621049687</v>
      </c>
      <c r="W4" s="7">
        <v>7.2055094621049687</v>
      </c>
      <c r="X4" s="7">
        <v>7.2055094621049687</v>
      </c>
      <c r="Y4" s="7">
        <v>7.2055094621049687</v>
      </c>
      <c r="Z4" s="7">
        <v>7.2055094621049687</v>
      </c>
      <c r="AA4" s="10"/>
      <c r="AB4" s="11"/>
    </row>
    <row r="5" spans="2:34" s="12" customFormat="1" hidden="1" x14ac:dyDescent="0.35">
      <c r="B5" s="6"/>
      <c r="C5" s="7"/>
      <c r="D5" s="7"/>
      <c r="E5" s="7"/>
      <c r="F5" s="7"/>
      <c r="G5" s="7"/>
      <c r="H5" s="7"/>
      <c r="I5" s="7"/>
      <c r="J5" s="7"/>
      <c r="K5" s="7"/>
      <c r="L5" s="8"/>
      <c r="M5" s="9"/>
      <c r="N5" s="9"/>
      <c r="O5" s="9"/>
      <c r="P5" s="9"/>
      <c r="Q5" s="9"/>
      <c r="R5" s="9"/>
      <c r="S5" s="9"/>
      <c r="T5" s="9"/>
      <c r="U5" s="9"/>
      <c r="V5" s="7"/>
      <c r="W5" s="7"/>
      <c r="X5" s="7"/>
      <c r="Y5" s="7"/>
      <c r="Z5" s="7"/>
      <c r="AA5" s="10"/>
      <c r="AB5" s="11"/>
    </row>
    <row r="6" spans="2:34" s="19" customFormat="1" ht="17.100000000000001" customHeight="1" x14ac:dyDescent="0.25">
      <c r="B6" s="13" t="s">
        <v>30</v>
      </c>
      <c r="C6" s="14"/>
      <c r="D6" s="14"/>
      <c r="E6" s="14"/>
      <c r="F6" s="14">
        <v>1728.3370235638877</v>
      </c>
      <c r="G6" s="14">
        <v>1526.8562656710578</v>
      </c>
      <c r="H6" s="14">
        <v>2033.7374710925169</v>
      </c>
      <c r="I6" s="14">
        <v>70.998885447268961</v>
      </c>
      <c r="J6" s="14"/>
      <c r="K6" s="14">
        <v>71.173424313619876</v>
      </c>
      <c r="L6" s="15"/>
      <c r="M6" s="14">
        <f>SUMIF(M13:M21,"&gt;0")</f>
        <v>14550.227402870978</v>
      </c>
      <c r="N6" s="14">
        <f>SUMIF(N13:N21,"&gt;0")</f>
        <v>280.25533543285792</v>
      </c>
      <c r="O6" s="14">
        <f t="shared" ref="O6:X6" si="0">SUMIF(O13:O21,"&gt;0")</f>
        <v>3324.1769608700001</v>
      </c>
      <c r="P6" s="14">
        <f t="shared" si="0"/>
        <v>59.736989717749957</v>
      </c>
      <c r="Q6" s="14">
        <f t="shared" si="0"/>
        <v>1789.0789937572486</v>
      </c>
      <c r="R6" s="14">
        <f t="shared" si="0"/>
        <v>2714.6177705190462</v>
      </c>
      <c r="S6" s="14">
        <f t="shared" si="0"/>
        <v>4195.1835333400422</v>
      </c>
      <c r="T6" s="14">
        <f t="shared" si="0"/>
        <v>0</v>
      </c>
      <c r="U6" s="14">
        <f t="shared" si="0"/>
        <v>89.94810975111119</v>
      </c>
      <c r="V6" s="14">
        <f t="shared" si="0"/>
        <v>106.88788282210282</v>
      </c>
      <c r="W6" s="14">
        <f t="shared" si="0"/>
        <v>0</v>
      </c>
      <c r="X6" s="14">
        <f t="shared" si="0"/>
        <v>0</v>
      </c>
      <c r="Y6" s="14"/>
      <c r="Z6" s="14"/>
      <c r="AA6" s="16"/>
      <c r="AB6" s="16"/>
      <c r="AC6" s="17"/>
      <c r="AD6" s="18"/>
    </row>
    <row r="7" spans="2:34" s="19" customFormat="1" ht="17.100000000000001" customHeight="1" x14ac:dyDescent="0.25">
      <c r="B7" s="20" t="s">
        <v>31</v>
      </c>
      <c r="C7" s="21">
        <v>12545.216119999997</v>
      </c>
      <c r="D7" s="21">
        <v>488.14647475642175</v>
      </c>
      <c r="E7" s="21">
        <v>907.1025800000009</v>
      </c>
      <c r="F7" s="21"/>
      <c r="G7" s="21"/>
      <c r="H7" s="21"/>
      <c r="I7" s="21"/>
      <c r="J7" s="21"/>
      <c r="K7" s="21"/>
      <c r="L7" s="22"/>
      <c r="M7" s="21"/>
      <c r="N7" s="21">
        <v>9593.1135600000162</v>
      </c>
      <c r="O7" s="21">
        <v>4000.7049900000002</v>
      </c>
      <c r="P7" s="21"/>
      <c r="Q7" s="21">
        <v>1506.4781299999991</v>
      </c>
      <c r="R7" s="21">
        <v>7658.44949</v>
      </c>
      <c r="S7" s="21">
        <v>6587.8447500000029</v>
      </c>
      <c r="T7" s="21">
        <v>427.95538243689015</v>
      </c>
      <c r="U7" s="21"/>
      <c r="V7" s="21"/>
      <c r="W7" s="21">
        <v>0</v>
      </c>
      <c r="X7" s="21">
        <v>322.21275999999989</v>
      </c>
      <c r="Y7" s="21">
        <v>628.61495999999988</v>
      </c>
      <c r="Z7" s="21">
        <v>494.42617999999987</v>
      </c>
      <c r="AA7" s="23"/>
      <c r="AB7" s="23"/>
      <c r="AC7" s="17"/>
    </row>
    <row r="8" spans="2:34" s="19" customFormat="1" ht="17.100000000000001" customHeight="1" x14ac:dyDescent="0.25">
      <c r="B8" s="13" t="s">
        <v>32</v>
      </c>
      <c r="C8" s="14"/>
      <c r="D8" s="14"/>
      <c r="E8" s="14"/>
      <c r="F8" s="14"/>
      <c r="G8" s="14"/>
      <c r="H8" s="14"/>
      <c r="I8" s="14"/>
      <c r="J8" s="14"/>
      <c r="K8" s="14"/>
      <c r="L8" s="15"/>
      <c r="M8" s="14"/>
      <c r="N8" s="14"/>
      <c r="O8" s="14"/>
      <c r="P8" s="14"/>
      <c r="Q8" s="14"/>
      <c r="R8" s="14"/>
      <c r="S8" s="14"/>
      <c r="T8" s="14"/>
      <c r="U8" s="14"/>
      <c r="V8" s="14"/>
      <c r="W8" s="14"/>
      <c r="X8" s="14"/>
      <c r="Y8" s="14"/>
      <c r="Z8" s="14"/>
      <c r="AA8" s="16"/>
      <c r="AB8" s="16"/>
      <c r="AE8" s="73"/>
      <c r="AF8" s="73"/>
      <c r="AG8" s="73"/>
      <c r="AH8" s="73"/>
    </row>
    <row r="9" spans="2:34" s="19" customFormat="1" ht="17.100000000000001" customHeight="1" x14ac:dyDescent="0.25">
      <c r="B9" s="20" t="s">
        <v>33</v>
      </c>
      <c r="C9" s="21">
        <v>-204.45092349999987</v>
      </c>
      <c r="D9" s="21">
        <v>57.644788409655433</v>
      </c>
      <c r="E9" s="21">
        <v>-66.542739022000475</v>
      </c>
      <c r="F9" s="21"/>
      <c r="G9" s="21"/>
      <c r="H9" s="21"/>
      <c r="I9" s="21"/>
      <c r="J9" s="21"/>
      <c r="K9" s="21"/>
      <c r="L9" s="22"/>
      <c r="M9" s="21"/>
      <c r="N9" s="21">
        <v>-30.371350000000056</v>
      </c>
      <c r="O9" s="21">
        <v>-190.45711500000004</v>
      </c>
      <c r="P9" s="21">
        <v>-0.82601235999999956</v>
      </c>
      <c r="Q9" s="21">
        <v>-19.824296639999989</v>
      </c>
      <c r="R9" s="21">
        <v>-25.644429999999989</v>
      </c>
      <c r="S9" s="21">
        <v>-32.53034000000001</v>
      </c>
      <c r="T9" s="21"/>
      <c r="U9" s="21"/>
      <c r="V9" s="21"/>
      <c r="W9" s="21"/>
      <c r="X9" s="21"/>
      <c r="Y9" s="21"/>
      <c r="Z9" s="21"/>
      <c r="AA9" s="23"/>
      <c r="AB9" s="23"/>
      <c r="AC9" s="17"/>
      <c r="AE9" s="73"/>
      <c r="AF9" s="73"/>
      <c r="AG9" s="73"/>
      <c r="AH9" s="73"/>
    </row>
    <row r="10" spans="2:34" s="19" customFormat="1" ht="17.100000000000001" customHeight="1" x14ac:dyDescent="0.25">
      <c r="B10" s="13" t="s">
        <v>34</v>
      </c>
      <c r="C10" s="14"/>
      <c r="D10" s="14"/>
      <c r="E10" s="14"/>
      <c r="F10" s="14"/>
      <c r="G10" s="14"/>
      <c r="H10" s="14"/>
      <c r="I10" s="14"/>
      <c r="J10" s="14"/>
      <c r="K10" s="14"/>
      <c r="L10" s="15"/>
      <c r="M10" s="14"/>
      <c r="N10" s="14"/>
      <c r="O10" s="14"/>
      <c r="P10" s="14"/>
      <c r="Q10" s="14"/>
      <c r="R10" s="14"/>
      <c r="S10" s="14"/>
      <c r="T10" s="14"/>
      <c r="U10" s="14"/>
      <c r="V10" s="14"/>
      <c r="W10" s="14"/>
      <c r="X10" s="14"/>
      <c r="Y10" s="14"/>
      <c r="Z10" s="14"/>
      <c r="AA10" s="16"/>
      <c r="AB10" s="16"/>
      <c r="AE10" s="73"/>
      <c r="AF10" s="73"/>
      <c r="AG10" s="73"/>
      <c r="AH10" s="73"/>
    </row>
    <row r="11" spans="2:34" s="19" customFormat="1" ht="17.100000000000001" customHeight="1" x14ac:dyDescent="0.25">
      <c r="B11" s="20" t="s">
        <v>78</v>
      </c>
      <c r="C11" s="21"/>
      <c r="D11" s="21"/>
      <c r="E11" s="21"/>
      <c r="F11" s="21"/>
      <c r="G11" s="21"/>
      <c r="H11" s="21"/>
      <c r="I11" s="21"/>
      <c r="J11" s="21"/>
      <c r="K11" s="21"/>
      <c r="L11" s="21"/>
      <c r="M11" s="21"/>
      <c r="N11" s="21"/>
      <c r="O11" s="21"/>
      <c r="P11" s="21"/>
      <c r="Q11" s="21">
        <v>3114.7258333333334</v>
      </c>
      <c r="R11" s="21"/>
      <c r="S11" s="21"/>
      <c r="T11" s="21"/>
      <c r="U11" s="21"/>
      <c r="V11" s="21"/>
      <c r="W11" s="21"/>
      <c r="X11" s="21"/>
      <c r="Y11" s="21"/>
      <c r="Z11" s="21"/>
      <c r="AA11" s="23"/>
      <c r="AB11" s="23"/>
      <c r="AE11" s="84"/>
      <c r="AF11" s="84"/>
      <c r="AG11" s="84"/>
      <c r="AH11" s="84"/>
    </row>
    <row r="12" spans="2:34" s="19" customFormat="1" ht="17.100000000000001" customHeight="1" thickBot="1" x14ac:dyDescent="0.3">
      <c r="B12" s="24" t="s">
        <v>35</v>
      </c>
      <c r="C12" s="25">
        <f>C6+C7-C8+C9-C10-C11</f>
        <v>12340.765196499997</v>
      </c>
      <c r="D12" s="25">
        <f t="shared" ref="D12:K12" si="1">D6+D7-D8+D9-D10-D11</f>
        <v>545.79126316607721</v>
      </c>
      <c r="E12" s="25">
        <f t="shared" si="1"/>
        <v>840.55984097800047</v>
      </c>
      <c r="F12" s="25">
        <f t="shared" si="1"/>
        <v>1728.3370235638877</v>
      </c>
      <c r="G12" s="25">
        <f t="shared" si="1"/>
        <v>1526.8562656710578</v>
      </c>
      <c r="H12" s="25">
        <f t="shared" si="1"/>
        <v>2033.7374710925169</v>
      </c>
      <c r="I12" s="25">
        <f t="shared" si="1"/>
        <v>70.998885447268961</v>
      </c>
      <c r="J12" s="25">
        <f t="shared" si="1"/>
        <v>0</v>
      </c>
      <c r="K12" s="25">
        <f t="shared" si="1"/>
        <v>71.173424313619876</v>
      </c>
      <c r="L12" s="26"/>
      <c r="M12" s="25">
        <f>M6+M7-M8+M9-M10-M11</f>
        <v>14550.227402870978</v>
      </c>
      <c r="N12" s="25">
        <f t="shared" ref="N12:Z12" si="2">N6+N7-N8+N9-N10-N11</f>
        <v>9842.9975454328742</v>
      </c>
      <c r="O12" s="25">
        <f t="shared" si="2"/>
        <v>7134.4248358699997</v>
      </c>
      <c r="P12" s="25">
        <f t="shared" si="2"/>
        <v>58.910977357749957</v>
      </c>
      <c r="Q12" s="25">
        <f t="shared" si="2"/>
        <v>161.00699378391437</v>
      </c>
      <c r="R12" s="25">
        <f t="shared" si="2"/>
        <v>10347.422830519046</v>
      </c>
      <c r="S12" s="25">
        <f t="shared" si="2"/>
        <v>10750.497943340046</v>
      </c>
      <c r="T12" s="25">
        <f t="shared" si="2"/>
        <v>427.95538243689015</v>
      </c>
      <c r="U12" s="25">
        <f t="shared" si="2"/>
        <v>89.94810975111119</v>
      </c>
      <c r="V12" s="25">
        <f t="shared" si="2"/>
        <v>106.88788282210282</v>
      </c>
      <c r="W12" s="25">
        <f t="shared" si="2"/>
        <v>0</v>
      </c>
      <c r="X12" s="25">
        <f t="shared" si="2"/>
        <v>322.21275999999989</v>
      </c>
      <c r="Y12" s="25">
        <f t="shared" si="2"/>
        <v>628.61495999999988</v>
      </c>
      <c r="Z12" s="25">
        <f t="shared" si="2"/>
        <v>494.42617999999987</v>
      </c>
      <c r="AA12" s="27"/>
      <c r="AB12" s="27"/>
      <c r="AC12" s="17"/>
      <c r="AE12" s="73"/>
      <c r="AF12" s="73"/>
      <c r="AG12" s="73"/>
      <c r="AH12" s="73"/>
    </row>
    <row r="13" spans="2:34" s="19" customFormat="1" ht="17.100000000000001" customHeight="1" x14ac:dyDescent="0.25">
      <c r="B13" s="28" t="s">
        <v>36</v>
      </c>
      <c r="C13" s="29">
        <v>-13278.597936999997</v>
      </c>
      <c r="D13" s="29"/>
      <c r="E13" s="29"/>
      <c r="F13" s="29"/>
      <c r="G13" s="29"/>
      <c r="H13" s="29"/>
      <c r="I13" s="29"/>
      <c r="J13" s="29"/>
      <c r="K13" s="29"/>
      <c r="L13" s="30"/>
      <c r="M13" s="29"/>
      <c r="N13" s="90">
        <v>280.25533543285792</v>
      </c>
      <c r="O13" s="29">
        <v>3324.1769608700001</v>
      </c>
      <c r="P13" s="29">
        <v>59.736989717749957</v>
      </c>
      <c r="Q13" s="29">
        <v>1789.0789937572486</v>
      </c>
      <c r="R13" s="29">
        <v>2714.6177705190462</v>
      </c>
      <c r="S13" s="29">
        <v>4195.1835333400422</v>
      </c>
      <c r="T13" s="29"/>
      <c r="U13" s="29"/>
      <c r="V13" s="29">
        <v>106.88788282210282</v>
      </c>
      <c r="W13" s="29"/>
      <c r="X13" s="29"/>
      <c r="Y13" s="29"/>
      <c r="Z13" s="29"/>
      <c r="AA13" s="31"/>
      <c r="AB13" s="31"/>
      <c r="AE13" s="73"/>
      <c r="AF13" s="73"/>
      <c r="AG13" s="73"/>
      <c r="AH13" s="73"/>
    </row>
    <row r="14" spans="2:34" s="19" customFormat="1" ht="17.100000000000001" customHeight="1" x14ac:dyDescent="0.25">
      <c r="B14" s="20" t="s">
        <v>79</v>
      </c>
      <c r="C14" s="21">
        <v>0</v>
      </c>
      <c r="D14" s="21">
        <v>-530.58772020770698</v>
      </c>
      <c r="E14" s="21">
        <v>-789.76</v>
      </c>
      <c r="F14" s="21">
        <v>-1728.0539704417688</v>
      </c>
      <c r="G14" s="21"/>
      <c r="H14" s="21"/>
      <c r="I14" s="21"/>
      <c r="J14" s="21"/>
      <c r="K14" s="21"/>
      <c r="L14" s="22"/>
      <c r="M14" s="21">
        <v>11887.752901063172</v>
      </c>
      <c r="N14" s="21"/>
      <c r="O14" s="21"/>
      <c r="P14" s="21"/>
      <c r="Q14" s="21"/>
      <c r="R14" s="21">
        <v>-1987.4661295966168</v>
      </c>
      <c r="S14" s="21">
        <v>-7157.5866162552038</v>
      </c>
      <c r="T14" s="21"/>
      <c r="U14" s="21"/>
      <c r="V14" s="21"/>
      <c r="W14" s="21"/>
      <c r="X14" s="21"/>
      <c r="Y14" s="21"/>
      <c r="Z14" s="21"/>
      <c r="AA14" s="23"/>
      <c r="AB14" s="23"/>
      <c r="AE14" s="73"/>
      <c r="AF14" s="73"/>
      <c r="AG14" s="73"/>
      <c r="AH14" s="73"/>
    </row>
    <row r="15" spans="2:34" s="19" customFormat="1" ht="17.100000000000001" customHeight="1" x14ac:dyDescent="0.25">
      <c r="B15" s="13" t="s">
        <v>80</v>
      </c>
      <c r="C15" s="14"/>
      <c r="D15" s="14">
        <v>0</v>
      </c>
      <c r="E15" s="14"/>
      <c r="F15" s="14"/>
      <c r="G15" s="14"/>
      <c r="H15" s="14"/>
      <c r="I15" s="14"/>
      <c r="J15" s="14"/>
      <c r="K15" s="14"/>
      <c r="L15" s="15"/>
      <c r="M15" s="14">
        <v>774.93414944067842</v>
      </c>
      <c r="N15" s="14"/>
      <c r="O15" s="14"/>
      <c r="P15" s="14"/>
      <c r="Q15" s="14"/>
      <c r="R15" s="14">
        <v>-66.212790952380942</v>
      </c>
      <c r="S15" s="14">
        <v>-1296.4232245708627</v>
      </c>
      <c r="T15" s="14"/>
      <c r="U15" s="14"/>
      <c r="V15" s="14"/>
      <c r="W15" s="14"/>
      <c r="X15" s="14"/>
      <c r="Y15" s="14"/>
      <c r="Z15" s="14"/>
      <c r="AA15" s="16"/>
      <c r="AB15" s="16"/>
      <c r="AE15" s="73"/>
      <c r="AF15" s="73"/>
      <c r="AG15" s="73"/>
      <c r="AH15" s="73"/>
    </row>
    <row r="16" spans="2:34" s="19" customFormat="1" ht="17.100000000000001" customHeight="1" x14ac:dyDescent="0.25">
      <c r="B16" s="20" t="s">
        <v>37</v>
      </c>
      <c r="C16" s="21"/>
      <c r="D16" s="21"/>
      <c r="E16" s="21"/>
      <c r="F16" s="21">
        <v>-0.28305312211900452</v>
      </c>
      <c r="G16" s="21"/>
      <c r="H16" s="21">
        <v>-146.54582442080641</v>
      </c>
      <c r="I16" s="21"/>
      <c r="J16" s="21"/>
      <c r="K16" s="21">
        <v>-21.303109040325477</v>
      </c>
      <c r="L16" s="22"/>
      <c r="M16" s="21">
        <v>1887.5403523671289</v>
      </c>
      <c r="N16" s="21"/>
      <c r="O16" s="21">
        <v>-129.85100813592447</v>
      </c>
      <c r="P16" s="21"/>
      <c r="Q16" s="21"/>
      <c r="R16" s="21">
        <v>-1685.6455836077155</v>
      </c>
      <c r="S16" s="21">
        <v>-1554.2497015264928</v>
      </c>
      <c r="T16" s="21"/>
      <c r="U16" s="21"/>
      <c r="V16" s="21"/>
      <c r="W16" s="21"/>
      <c r="X16" s="21"/>
      <c r="Y16" s="21"/>
      <c r="Z16" s="21"/>
      <c r="AA16" s="23"/>
      <c r="AB16" s="23"/>
      <c r="AE16" s="73"/>
      <c r="AF16" s="73"/>
      <c r="AG16" s="73"/>
      <c r="AH16" s="73"/>
    </row>
    <row r="17" spans="2:34" s="19" customFormat="1" ht="17.100000000000001" customHeight="1" x14ac:dyDescent="0.25">
      <c r="B17" s="13" t="s">
        <v>38</v>
      </c>
      <c r="C17" s="14"/>
      <c r="D17" s="14"/>
      <c r="E17" s="14"/>
      <c r="F17" s="14"/>
      <c r="G17" s="14"/>
      <c r="H17" s="14"/>
      <c r="I17" s="14"/>
      <c r="J17" s="14"/>
      <c r="K17" s="14"/>
      <c r="L17" s="15"/>
      <c r="M17" s="14"/>
      <c r="N17" s="14"/>
      <c r="O17" s="14"/>
      <c r="P17" s="14"/>
      <c r="Q17" s="14"/>
      <c r="R17" s="14"/>
      <c r="S17" s="14"/>
      <c r="T17" s="14"/>
      <c r="U17" s="14"/>
      <c r="V17" s="14"/>
      <c r="W17" s="14"/>
      <c r="X17" s="14"/>
      <c r="Y17" s="14"/>
      <c r="Z17" s="14"/>
      <c r="AA17" s="16"/>
      <c r="AB17" s="16"/>
      <c r="AE17" s="73"/>
      <c r="AF17" s="73"/>
      <c r="AG17" s="73"/>
      <c r="AH17" s="73"/>
    </row>
    <row r="18" spans="2:34" s="19" customFormat="1" ht="17.100000000000001" customHeight="1" x14ac:dyDescent="0.25">
      <c r="B18" s="20" t="s">
        <v>39</v>
      </c>
      <c r="C18" s="21"/>
      <c r="D18" s="21"/>
      <c r="E18" s="21"/>
      <c r="F18" s="21"/>
      <c r="G18" s="21">
        <v>-315.21132220950159</v>
      </c>
      <c r="H18" s="21"/>
      <c r="I18" s="21"/>
      <c r="J18" s="21"/>
      <c r="K18" s="21"/>
      <c r="L18" s="22"/>
      <c r="M18" s="21"/>
      <c r="N18" s="21"/>
      <c r="O18" s="21"/>
      <c r="P18" s="21"/>
      <c r="Q18" s="21"/>
      <c r="R18" s="21"/>
      <c r="S18" s="21"/>
      <c r="T18" s="21"/>
      <c r="U18" s="21">
        <v>89.94810975111119</v>
      </c>
      <c r="V18" s="21"/>
      <c r="W18" s="21"/>
      <c r="X18" s="21"/>
      <c r="Y18" s="21"/>
      <c r="Z18" s="21"/>
      <c r="AA18" s="23"/>
      <c r="AB18" s="23"/>
    </row>
    <row r="19" spans="2:34" s="19" customFormat="1" ht="17.100000000000001" customHeight="1" x14ac:dyDescent="0.25">
      <c r="B19" s="13" t="s">
        <v>40</v>
      </c>
      <c r="C19" s="14"/>
      <c r="D19" s="14"/>
      <c r="E19" s="14"/>
      <c r="F19" s="14"/>
      <c r="G19" s="14"/>
      <c r="H19" s="14"/>
      <c r="I19" s="14"/>
      <c r="J19" s="14"/>
      <c r="K19" s="14"/>
      <c r="L19" s="15"/>
      <c r="M19" s="14"/>
      <c r="N19" s="14"/>
      <c r="O19" s="14"/>
      <c r="P19" s="14"/>
      <c r="Q19" s="14"/>
      <c r="R19" s="14"/>
      <c r="S19" s="14"/>
      <c r="T19" s="14"/>
      <c r="U19" s="14"/>
      <c r="V19" s="14"/>
      <c r="W19" s="14"/>
      <c r="X19" s="14"/>
      <c r="Y19" s="14"/>
      <c r="Z19" s="14"/>
      <c r="AA19" s="16"/>
      <c r="AB19" s="16"/>
    </row>
    <row r="20" spans="2:34" s="19" customFormat="1" ht="17.100000000000001" customHeight="1" x14ac:dyDescent="0.25">
      <c r="B20" s="20" t="s">
        <v>41</v>
      </c>
      <c r="C20" s="21"/>
      <c r="D20" s="21"/>
      <c r="E20" s="21"/>
      <c r="F20" s="21"/>
      <c r="G20" s="21"/>
      <c r="H20" s="21"/>
      <c r="I20" s="21"/>
      <c r="J20" s="21"/>
      <c r="K20" s="21"/>
      <c r="L20" s="22"/>
      <c r="M20" s="21"/>
      <c r="N20" s="21"/>
      <c r="O20" s="21"/>
      <c r="P20" s="21"/>
      <c r="Q20" s="21"/>
      <c r="R20" s="21"/>
      <c r="S20" s="21"/>
      <c r="T20" s="21"/>
      <c r="U20" s="21"/>
      <c r="V20" s="21"/>
      <c r="W20" s="21"/>
      <c r="X20" s="21"/>
      <c r="Y20" s="21"/>
      <c r="Z20" s="21"/>
      <c r="AA20" s="23"/>
      <c r="AB20" s="23"/>
      <c r="AE20" s="143"/>
      <c r="AF20" s="143"/>
      <c r="AG20" s="143"/>
      <c r="AH20" s="143"/>
    </row>
    <row r="21" spans="2:34" s="19" customFormat="1" ht="17.100000000000001" customHeight="1" x14ac:dyDescent="0.25">
      <c r="B21" s="13" t="s">
        <v>42</v>
      </c>
      <c r="C21" s="14"/>
      <c r="D21" s="14"/>
      <c r="E21" s="14"/>
      <c r="F21" s="14"/>
      <c r="G21" s="14"/>
      <c r="H21" s="14"/>
      <c r="I21" s="14"/>
      <c r="J21" s="14"/>
      <c r="K21" s="14"/>
      <c r="L21" s="15"/>
      <c r="M21" s="14"/>
      <c r="N21" s="14"/>
      <c r="O21" s="14"/>
      <c r="P21" s="14"/>
      <c r="Q21" s="14"/>
      <c r="R21" s="14"/>
      <c r="S21" s="14"/>
      <c r="T21" s="14"/>
      <c r="U21" s="14"/>
      <c r="V21" s="14"/>
      <c r="W21" s="14"/>
      <c r="X21" s="14"/>
      <c r="Y21" s="14"/>
      <c r="Z21" s="14"/>
      <c r="AA21" s="16"/>
      <c r="AB21" s="16"/>
      <c r="AE21" s="143"/>
      <c r="AF21" s="143"/>
      <c r="AG21" s="143"/>
      <c r="AH21" s="143"/>
    </row>
    <row r="22" spans="2:34" s="19" customFormat="1" ht="17.100000000000001" customHeight="1" thickBot="1" x14ac:dyDescent="0.3">
      <c r="B22" s="32" t="s">
        <v>43</v>
      </c>
      <c r="C22" s="33">
        <f>SUM(C13:C21)</f>
        <v>-13278.597936999997</v>
      </c>
      <c r="D22" s="33">
        <f t="shared" ref="D22:K22" si="3">SUM(D13:D21)</f>
        <v>-530.58772020770698</v>
      </c>
      <c r="E22" s="33">
        <f t="shared" si="3"/>
        <v>-789.76</v>
      </c>
      <c r="F22" s="33">
        <f t="shared" si="3"/>
        <v>-1728.3370235638879</v>
      </c>
      <c r="G22" s="33">
        <f t="shared" si="3"/>
        <v>-315.21132220950159</v>
      </c>
      <c r="H22" s="33">
        <f t="shared" si="3"/>
        <v>-146.54582442080641</v>
      </c>
      <c r="I22" s="33">
        <f t="shared" si="3"/>
        <v>0</v>
      </c>
      <c r="J22" s="33"/>
      <c r="K22" s="33">
        <f t="shared" si="3"/>
        <v>-21.303109040325477</v>
      </c>
      <c r="L22" s="33"/>
      <c r="M22" s="33">
        <f>SUMIF(M13:M21,"&lt;0")</f>
        <v>0</v>
      </c>
      <c r="N22" s="33">
        <f t="shared" ref="N22:Z22" si="4">SUMIF(N13:N21,"&lt;0")</f>
        <v>0</v>
      </c>
      <c r="O22" s="33">
        <f t="shared" si="4"/>
        <v>-129.85100813592447</v>
      </c>
      <c r="P22" s="33">
        <f t="shared" si="4"/>
        <v>0</v>
      </c>
      <c r="Q22" s="33">
        <f t="shared" si="4"/>
        <v>0</v>
      </c>
      <c r="R22" s="33">
        <f t="shared" si="4"/>
        <v>-3739.3245041567134</v>
      </c>
      <c r="S22" s="33">
        <f>SUMIF(S13:S21,"&lt;0")</f>
        <v>-10008.25954235256</v>
      </c>
      <c r="T22" s="33">
        <f t="shared" si="4"/>
        <v>0</v>
      </c>
      <c r="U22" s="33">
        <f t="shared" si="4"/>
        <v>0</v>
      </c>
      <c r="V22" s="33">
        <f t="shared" si="4"/>
        <v>0</v>
      </c>
      <c r="W22" s="33">
        <f t="shared" si="4"/>
        <v>0</v>
      </c>
      <c r="X22" s="33">
        <f t="shared" si="4"/>
        <v>0</v>
      </c>
      <c r="Y22" s="33">
        <f t="shared" si="4"/>
        <v>0</v>
      </c>
      <c r="Z22" s="33">
        <f t="shared" si="4"/>
        <v>0</v>
      </c>
      <c r="AA22" s="34"/>
      <c r="AB22" s="34"/>
      <c r="AE22" s="143"/>
      <c r="AF22" s="143"/>
      <c r="AG22" s="143"/>
      <c r="AH22" s="143"/>
    </row>
    <row r="23" spans="2:34" s="19" customFormat="1" ht="17.100000000000001" customHeight="1" x14ac:dyDescent="0.25">
      <c r="B23" s="28" t="s">
        <v>44</v>
      </c>
      <c r="C23" s="29"/>
      <c r="D23" s="29">
        <v>0</v>
      </c>
      <c r="E23" s="29"/>
      <c r="F23" s="29"/>
      <c r="G23" s="29"/>
      <c r="H23" s="29"/>
      <c r="I23" s="29"/>
      <c r="J23" s="29"/>
      <c r="K23" s="29"/>
      <c r="L23" s="35"/>
      <c r="M23" s="29">
        <v>555.65871941738567</v>
      </c>
      <c r="N23" s="29"/>
      <c r="O23" s="29">
        <v>26.1</v>
      </c>
      <c r="P23" s="29"/>
      <c r="Q23" s="29"/>
      <c r="R23" s="29">
        <v>2.0016856950674149</v>
      </c>
      <c r="S23" s="29">
        <v>347.69800336418137</v>
      </c>
      <c r="T23" s="29"/>
      <c r="U23" s="29"/>
      <c r="V23" s="29">
        <v>106.88788282210282</v>
      </c>
      <c r="W23" s="29"/>
      <c r="X23" s="29"/>
      <c r="Y23" s="29"/>
      <c r="Z23" s="29"/>
      <c r="AA23" s="31"/>
      <c r="AB23" s="31"/>
      <c r="AE23" s="143"/>
      <c r="AF23" s="143"/>
      <c r="AG23" s="143"/>
      <c r="AH23" s="143"/>
    </row>
    <row r="24" spans="2:34" s="19" customFormat="1" ht="17.100000000000001" customHeight="1" x14ac:dyDescent="0.25">
      <c r="B24" s="20" t="s">
        <v>45</v>
      </c>
      <c r="C24" s="21"/>
      <c r="D24" s="21"/>
      <c r="E24" s="21">
        <v>25.183740000000029</v>
      </c>
      <c r="F24" s="21"/>
      <c r="G24" s="21"/>
      <c r="H24" s="21"/>
      <c r="I24" s="21"/>
      <c r="J24" s="21"/>
      <c r="K24" s="21"/>
      <c r="L24" s="36"/>
      <c r="M24" s="21">
        <v>1827.9758164870116</v>
      </c>
      <c r="N24" s="21"/>
      <c r="O24" s="21"/>
      <c r="P24" s="21"/>
      <c r="Q24" s="21"/>
      <c r="R24" s="21"/>
      <c r="S24" s="21"/>
      <c r="T24" s="21"/>
      <c r="U24" s="21"/>
      <c r="V24" s="21"/>
      <c r="W24" s="21"/>
      <c r="X24" s="21"/>
      <c r="Y24" s="21"/>
      <c r="Z24" s="21"/>
      <c r="AA24" s="23"/>
      <c r="AB24" s="23"/>
    </row>
    <row r="25" spans="2:34" s="19" customFormat="1" ht="17.100000000000001" customHeight="1" thickBot="1" x14ac:dyDescent="0.3">
      <c r="B25" s="109" t="s">
        <v>46</v>
      </c>
      <c r="C25" s="110">
        <f>IFERROR(C12+C22-C32-C24-C23-C33, " ")</f>
        <v>-937.8327405</v>
      </c>
      <c r="D25" s="110">
        <f t="shared" ref="D25:Z25" si="5">IFERROR(D12+D22-D32-D24-D23-D33, " ")</f>
        <v>-7.1054273576010019E-15</v>
      </c>
      <c r="E25" s="110">
        <f t="shared" si="5"/>
        <v>-62.439756459098007</v>
      </c>
      <c r="F25" s="110">
        <f t="shared" si="5"/>
        <v>-2.2737367544323206E-13</v>
      </c>
      <c r="G25" s="110">
        <f t="shared" si="5"/>
        <v>0</v>
      </c>
      <c r="H25" s="110">
        <f t="shared" si="5"/>
        <v>2.2737367544323206E-13</v>
      </c>
      <c r="I25" s="110">
        <f t="shared" si="5"/>
        <v>0</v>
      </c>
      <c r="J25" s="110"/>
      <c r="K25" s="110">
        <f t="shared" si="5"/>
        <v>0</v>
      </c>
      <c r="L25" s="110"/>
      <c r="M25" s="110">
        <f t="shared" si="5"/>
        <v>0.97939801516611169</v>
      </c>
      <c r="N25" s="110">
        <f t="shared" si="5"/>
        <v>-48.489764090934841</v>
      </c>
      <c r="O25" s="110">
        <f t="shared" si="5"/>
        <v>-6.8212102632969618E-13</v>
      </c>
      <c r="P25" s="110">
        <f t="shared" si="5"/>
        <v>-0.82601236</v>
      </c>
      <c r="Q25" s="110">
        <f t="shared" si="5"/>
        <v>3.694822225952521E-13</v>
      </c>
      <c r="R25" s="110">
        <f t="shared" si="5"/>
        <v>4.4808601273871318E-13</v>
      </c>
      <c r="S25" s="110">
        <f t="shared" si="5"/>
        <v>3.979039320256561E-13</v>
      </c>
      <c r="T25" s="110">
        <f t="shared" si="5"/>
        <v>0</v>
      </c>
      <c r="U25" s="110">
        <f t="shared" si="5"/>
        <v>0</v>
      </c>
      <c r="V25" s="110">
        <f t="shared" si="5"/>
        <v>0</v>
      </c>
      <c r="W25" s="110">
        <f t="shared" si="5"/>
        <v>0</v>
      </c>
      <c r="X25" s="110">
        <f t="shared" si="5"/>
        <v>0</v>
      </c>
      <c r="Y25" s="110">
        <f t="shared" si="5"/>
        <v>0</v>
      </c>
      <c r="Z25" s="110">
        <f t="shared" si="5"/>
        <v>0</v>
      </c>
      <c r="AA25" s="110"/>
      <c r="AB25" s="110"/>
      <c r="AE25" s="73"/>
      <c r="AF25" s="73"/>
      <c r="AG25" s="73"/>
      <c r="AH25" s="73"/>
    </row>
    <row r="26" spans="2:34" s="19" customFormat="1" ht="17.100000000000001" customHeight="1" x14ac:dyDescent="0.25">
      <c r="B26" s="118" t="s">
        <v>135</v>
      </c>
      <c r="C26" s="29"/>
      <c r="D26" s="29">
        <v>0</v>
      </c>
      <c r="E26" s="29"/>
      <c r="F26" s="29"/>
      <c r="G26" s="29"/>
      <c r="H26" s="29"/>
      <c r="I26" s="29"/>
      <c r="J26" s="29"/>
      <c r="K26" s="29"/>
      <c r="L26" s="35"/>
      <c r="M26" s="29">
        <v>2.6828939999999997</v>
      </c>
      <c r="N26" s="29">
        <v>3938.1725557136897</v>
      </c>
      <c r="O26" s="29">
        <v>5953.0341673495923</v>
      </c>
      <c r="P26" s="29"/>
      <c r="Q26" s="29">
        <v>161.006993783914</v>
      </c>
      <c r="R26" s="29">
        <v>5105.1924002066562</v>
      </c>
      <c r="S26" s="29"/>
      <c r="T26" s="29"/>
      <c r="U26" s="29"/>
      <c r="V26" s="29"/>
      <c r="W26" s="29">
        <v>0</v>
      </c>
      <c r="X26" s="29"/>
      <c r="Y26" s="29"/>
      <c r="Z26" s="29"/>
      <c r="AA26" s="31"/>
      <c r="AB26" s="31"/>
      <c r="AE26" s="73"/>
      <c r="AF26" s="73"/>
      <c r="AG26" s="73"/>
      <c r="AH26" s="73"/>
    </row>
    <row r="27" spans="2:34" s="19" customFormat="1" ht="17.100000000000001" customHeight="1" x14ac:dyDescent="0.25">
      <c r="B27" s="121" t="s">
        <v>136</v>
      </c>
      <c r="C27" s="21"/>
      <c r="D27" s="21">
        <v>15.203542958370242</v>
      </c>
      <c r="E27" s="21">
        <v>88.055857437098453</v>
      </c>
      <c r="F27" s="21"/>
      <c r="G27" s="21"/>
      <c r="H27" s="21">
        <v>1887.1916466717103</v>
      </c>
      <c r="I27" s="21"/>
      <c r="J27" s="21"/>
      <c r="K27" s="21">
        <v>32.332405314201161</v>
      </c>
      <c r="L27" s="36"/>
      <c r="M27" s="21">
        <v>4399.1814875445962</v>
      </c>
      <c r="N27" s="21">
        <v>538.31618701370633</v>
      </c>
      <c r="O27" s="21">
        <v>8.4188107266586538</v>
      </c>
      <c r="P27" s="21"/>
      <c r="Q27" s="21"/>
      <c r="R27" s="21">
        <v>938.80115176231436</v>
      </c>
      <c r="S27" s="21">
        <v>394.5403976233041</v>
      </c>
      <c r="T27" s="21">
        <v>427.95538243689015</v>
      </c>
      <c r="U27" s="21"/>
      <c r="V27" s="21"/>
      <c r="W27" s="21"/>
      <c r="X27" s="21"/>
      <c r="Y27" s="21"/>
      <c r="Z27" s="21"/>
      <c r="AA27" s="23"/>
      <c r="AB27" s="37"/>
      <c r="AE27" s="73"/>
      <c r="AF27" s="73"/>
      <c r="AG27" s="73"/>
      <c r="AH27" s="73"/>
    </row>
    <row r="28" spans="2:34" s="19" customFormat="1" ht="17.100000000000001" customHeight="1" x14ac:dyDescent="0.25">
      <c r="B28" s="120" t="s">
        <v>137</v>
      </c>
      <c r="C28" s="14"/>
      <c r="D28" s="14"/>
      <c r="E28" s="14"/>
      <c r="F28" s="14"/>
      <c r="G28" s="14">
        <v>1211.5384521326089</v>
      </c>
      <c r="H28" s="14"/>
      <c r="I28" s="14">
        <v>67.211033417297301</v>
      </c>
      <c r="J28" s="14"/>
      <c r="K28" s="14">
        <v>17.537909959093234</v>
      </c>
      <c r="L28" s="38"/>
      <c r="M28" s="14">
        <v>4595.5920407224676</v>
      </c>
      <c r="N28" s="14">
        <v>4630.6743901003265</v>
      </c>
      <c r="O28" s="14"/>
      <c r="P28" s="14">
        <v>59.736989717749957</v>
      </c>
      <c r="Q28" s="14"/>
      <c r="R28" s="14"/>
      <c r="S28" s="14"/>
      <c r="T28" s="14"/>
      <c r="U28" s="14">
        <v>88.081866379000118</v>
      </c>
      <c r="V28" s="14"/>
      <c r="W28" s="14"/>
      <c r="X28" s="14"/>
      <c r="Y28" s="14"/>
      <c r="Z28" s="14"/>
      <c r="AA28" s="16"/>
      <c r="AB28" s="16"/>
      <c r="AE28" s="73"/>
      <c r="AF28" s="73"/>
      <c r="AG28" s="73"/>
      <c r="AH28" s="73"/>
    </row>
    <row r="29" spans="2:34" s="19" customFormat="1" ht="17.100000000000001" customHeight="1" x14ac:dyDescent="0.25">
      <c r="B29" s="121" t="s">
        <v>138</v>
      </c>
      <c r="C29" s="21"/>
      <c r="D29" s="21"/>
      <c r="E29" s="21"/>
      <c r="F29" s="21"/>
      <c r="G29" s="21">
        <v>0.10649132894749101</v>
      </c>
      <c r="H29" s="21"/>
      <c r="I29" s="21">
        <v>3.7878520299716554</v>
      </c>
      <c r="J29" s="21"/>
      <c r="K29" s="21"/>
      <c r="L29" s="36"/>
      <c r="M29" s="21">
        <v>2410.3128089875481</v>
      </c>
      <c r="N29" s="21">
        <v>624.36735828407132</v>
      </c>
      <c r="O29" s="21">
        <v>0.136881229395792</v>
      </c>
      <c r="P29" s="21"/>
      <c r="Q29" s="21"/>
      <c r="R29" s="21">
        <v>167.99540761958238</v>
      </c>
      <c r="S29" s="21"/>
      <c r="T29" s="21"/>
      <c r="U29" s="21">
        <v>1.8662433721110716</v>
      </c>
      <c r="V29" s="21"/>
      <c r="W29" s="21"/>
      <c r="X29" s="21"/>
      <c r="Y29" s="21"/>
      <c r="Z29" s="21"/>
      <c r="AA29" s="23"/>
      <c r="AB29" s="23"/>
      <c r="AE29" s="73"/>
      <c r="AF29" s="73"/>
      <c r="AG29" s="73"/>
      <c r="AH29" s="73"/>
    </row>
    <row r="30" spans="2:34" s="19" customFormat="1" ht="17.100000000000001" customHeight="1" x14ac:dyDescent="0.25">
      <c r="B30" s="120" t="s">
        <v>139</v>
      </c>
      <c r="C30" s="14"/>
      <c r="D30" s="14"/>
      <c r="E30" s="14"/>
      <c r="F30" s="14"/>
      <c r="G30" s="14"/>
      <c r="H30" s="14"/>
      <c r="I30" s="14"/>
      <c r="J30" s="14"/>
      <c r="K30" s="14"/>
      <c r="L30" s="38"/>
      <c r="M30" s="14">
        <v>757.84423769680416</v>
      </c>
      <c r="N30" s="14"/>
      <c r="O30" s="14"/>
      <c r="P30" s="14"/>
      <c r="Q30" s="14"/>
      <c r="R30" s="14">
        <v>394.10768107871212</v>
      </c>
      <c r="S30" s="14"/>
      <c r="T30" s="14"/>
      <c r="U30" s="14"/>
      <c r="V30" s="14"/>
      <c r="W30" s="14"/>
      <c r="X30" s="14"/>
      <c r="Y30" s="14"/>
      <c r="Z30" s="14"/>
      <c r="AA30" s="16"/>
      <c r="AB30" s="16"/>
    </row>
    <row r="31" spans="2:34" s="19" customFormat="1" ht="17.100000000000001" customHeight="1" x14ac:dyDescent="0.25">
      <c r="B31" s="121" t="s">
        <v>140</v>
      </c>
      <c r="C31" s="21"/>
      <c r="D31" s="21"/>
      <c r="E31" s="21"/>
      <c r="F31" s="21"/>
      <c r="G31" s="21"/>
      <c r="H31" s="21"/>
      <c r="I31" s="21"/>
      <c r="J31" s="21"/>
      <c r="K31" s="21"/>
      <c r="L31" s="36"/>
      <c r="M31" s="21"/>
      <c r="N31" s="21">
        <v>159.95681841201556</v>
      </c>
      <c r="O31" s="21">
        <v>166.83965624932992</v>
      </c>
      <c r="P31" s="21"/>
      <c r="Q31" s="21"/>
      <c r="R31" s="21"/>
      <c r="S31" s="21"/>
      <c r="T31" s="21"/>
      <c r="U31" s="21"/>
      <c r="V31" s="21"/>
      <c r="W31" s="21"/>
      <c r="X31" s="21"/>
      <c r="Y31" s="21"/>
      <c r="Z31" s="21"/>
      <c r="AA31" s="23"/>
      <c r="AB31" s="23"/>
    </row>
    <row r="32" spans="2:34" s="19" customFormat="1" ht="17.100000000000001" customHeight="1" x14ac:dyDescent="0.25">
      <c r="B32" s="39" t="s">
        <v>51</v>
      </c>
      <c r="C32" s="40">
        <f t="shared" ref="C32:K32" si="6">SUM(C26:C31)</f>
        <v>0</v>
      </c>
      <c r="D32" s="40">
        <f t="shared" si="6"/>
        <v>15.203542958370242</v>
      </c>
      <c r="E32" s="40">
        <f t="shared" si="6"/>
        <v>88.055857437098453</v>
      </c>
      <c r="F32" s="40">
        <f t="shared" si="6"/>
        <v>0</v>
      </c>
      <c r="G32" s="40">
        <f t="shared" si="6"/>
        <v>1211.6449434615563</v>
      </c>
      <c r="H32" s="40">
        <f t="shared" si="6"/>
        <v>1887.1916466717103</v>
      </c>
      <c r="I32" s="40">
        <f t="shared" ref="I32" si="7">SUM(I26:I31)</f>
        <v>70.998885447268961</v>
      </c>
      <c r="J32" s="40"/>
      <c r="K32" s="40">
        <f t="shared" si="6"/>
        <v>49.870315273294395</v>
      </c>
      <c r="L32" s="40"/>
      <c r="M32" s="40">
        <f t="shared" ref="M32:Z32" si="8">SUM(M26:M31)</f>
        <v>12165.613468951415</v>
      </c>
      <c r="N32" s="40">
        <f t="shared" si="8"/>
        <v>9891.487309523809</v>
      </c>
      <c r="O32" s="40">
        <f t="shared" si="8"/>
        <v>6128.4295155549771</v>
      </c>
      <c r="P32" s="40">
        <f t="shared" si="8"/>
        <v>59.736989717749957</v>
      </c>
      <c r="Q32" s="40">
        <f t="shared" si="8"/>
        <v>161.006993783914</v>
      </c>
      <c r="R32" s="40">
        <f t="shared" si="8"/>
        <v>6606.0966406672651</v>
      </c>
      <c r="S32" s="40">
        <f t="shared" si="8"/>
        <v>394.5403976233041</v>
      </c>
      <c r="T32" s="40">
        <f t="shared" si="8"/>
        <v>427.95538243689015</v>
      </c>
      <c r="U32" s="40">
        <f t="shared" si="8"/>
        <v>89.94810975111119</v>
      </c>
      <c r="V32" s="40">
        <f t="shared" si="8"/>
        <v>0</v>
      </c>
      <c r="W32" s="40">
        <f t="shared" si="8"/>
        <v>0</v>
      </c>
      <c r="X32" s="40">
        <f t="shared" si="8"/>
        <v>0</v>
      </c>
      <c r="Y32" s="40">
        <f t="shared" si="8"/>
        <v>0</v>
      </c>
      <c r="Z32" s="40">
        <f t="shared" si="8"/>
        <v>0</v>
      </c>
      <c r="AA32" s="40"/>
      <c r="AB32" s="40"/>
      <c r="AC32" s="71"/>
    </row>
    <row r="33" spans="2:30" s="19" customFormat="1" ht="17.100000000000001" customHeight="1" x14ac:dyDescent="0.25">
      <c r="B33" s="13" t="s">
        <v>52</v>
      </c>
      <c r="C33" s="14"/>
      <c r="D33" s="14"/>
      <c r="E33" s="14"/>
      <c r="F33" s="14"/>
      <c r="G33" s="14"/>
      <c r="H33" s="14"/>
      <c r="I33" s="14"/>
      <c r="J33" s="14"/>
      <c r="K33" s="14"/>
      <c r="L33" s="38"/>
      <c r="M33" s="14"/>
      <c r="N33" s="14"/>
      <c r="O33" s="14">
        <v>850.04431217909871</v>
      </c>
      <c r="P33" s="14"/>
      <c r="Q33" s="14"/>
      <c r="R33" s="14"/>
      <c r="S33" s="14"/>
      <c r="T33" s="14"/>
      <c r="U33" s="14"/>
      <c r="V33" s="14"/>
      <c r="W33" s="14"/>
      <c r="X33" s="14">
        <v>322.21275999999989</v>
      </c>
      <c r="Y33" s="14">
        <v>628.61495999999988</v>
      </c>
      <c r="Z33" s="14">
        <v>494.42617999999987</v>
      </c>
      <c r="AA33" s="16"/>
      <c r="AB33" s="16"/>
    </row>
    <row r="34" spans="2:30" s="19" customFormat="1" ht="17.100000000000001" customHeight="1" thickBot="1" x14ac:dyDescent="0.3">
      <c r="B34" s="32" t="s">
        <v>53</v>
      </c>
      <c r="C34" s="33">
        <f t="shared" ref="C34:K34" si="9">C33+C32</f>
        <v>0</v>
      </c>
      <c r="D34" s="33">
        <f t="shared" si="9"/>
        <v>15.203542958370242</v>
      </c>
      <c r="E34" s="33">
        <f t="shared" si="9"/>
        <v>88.055857437098453</v>
      </c>
      <c r="F34" s="33">
        <f t="shared" si="9"/>
        <v>0</v>
      </c>
      <c r="G34" s="33">
        <f t="shared" si="9"/>
        <v>1211.6449434615563</v>
      </c>
      <c r="H34" s="33">
        <f t="shared" si="9"/>
        <v>1887.1916466717103</v>
      </c>
      <c r="I34" s="33">
        <f t="shared" si="9"/>
        <v>70.998885447268961</v>
      </c>
      <c r="J34" s="33"/>
      <c r="K34" s="33">
        <f t="shared" si="9"/>
        <v>49.870315273294395</v>
      </c>
      <c r="L34" s="41"/>
      <c r="M34" s="33">
        <f>M33+M32</f>
        <v>12165.613468951415</v>
      </c>
      <c r="N34" s="33">
        <f t="shared" ref="N34:R34" si="10">N33+N32</f>
        <v>9891.487309523809</v>
      </c>
      <c r="O34" s="33">
        <f t="shared" si="10"/>
        <v>6978.4738277340757</v>
      </c>
      <c r="P34" s="33">
        <f t="shared" si="10"/>
        <v>59.736989717749957</v>
      </c>
      <c r="Q34" s="33">
        <f t="shared" si="10"/>
        <v>161.006993783914</v>
      </c>
      <c r="R34" s="33">
        <f t="shared" si="10"/>
        <v>6606.0966406672651</v>
      </c>
      <c r="S34" s="33">
        <f>S33+S32</f>
        <v>394.5403976233041</v>
      </c>
      <c r="T34" s="33">
        <f t="shared" ref="T34:Z34" si="11">T33+T32</f>
        <v>427.95538243689015</v>
      </c>
      <c r="U34" s="33">
        <f t="shared" si="11"/>
        <v>89.94810975111119</v>
      </c>
      <c r="V34" s="33">
        <f t="shared" si="11"/>
        <v>0</v>
      </c>
      <c r="W34" s="33">
        <f t="shared" si="11"/>
        <v>0</v>
      </c>
      <c r="X34" s="33">
        <f t="shared" si="11"/>
        <v>322.21275999999989</v>
      </c>
      <c r="Y34" s="33">
        <f t="shared" si="11"/>
        <v>628.61495999999988</v>
      </c>
      <c r="Z34" s="33">
        <f t="shared" si="11"/>
        <v>494.42617999999987</v>
      </c>
      <c r="AA34" s="33"/>
      <c r="AB34" s="33"/>
    </row>
    <row r="35" spans="2:30" s="19" customFormat="1" ht="17.100000000000001" customHeight="1" x14ac:dyDescent="0.25">
      <c r="B35" s="42" t="s">
        <v>54</v>
      </c>
      <c r="C35" s="43">
        <f>IFERROR(C25/C12, " ")</f>
        <v>-7.5994699321074652E-2</v>
      </c>
      <c r="D35" s="43">
        <f t="shared" ref="D35:Z35" si="12">IFERROR(D25/D12, " ")</f>
        <v>-1.3018580246930248E-17</v>
      </c>
      <c r="E35" s="43">
        <f t="shared" si="12"/>
        <v>-7.4283535109705784E-2</v>
      </c>
      <c r="F35" s="43">
        <f t="shared" si="12"/>
        <v>-1.3155632978016062E-16</v>
      </c>
      <c r="G35" s="43">
        <f t="shared" si="12"/>
        <v>0</v>
      </c>
      <c r="H35" s="43">
        <f t="shared" si="12"/>
        <v>1.1180089794042476E-16</v>
      </c>
      <c r="I35" s="43">
        <f t="shared" si="12"/>
        <v>0</v>
      </c>
      <c r="J35" s="43"/>
      <c r="K35" s="43">
        <f t="shared" si="12"/>
        <v>0</v>
      </c>
      <c r="L35" s="43"/>
      <c r="M35" s="43">
        <f t="shared" si="12"/>
        <v>6.731152634582617E-5</v>
      </c>
      <c r="N35" s="43">
        <f t="shared" si="12"/>
        <v>-4.9263208557269195E-3</v>
      </c>
      <c r="O35" s="43">
        <f t="shared" si="12"/>
        <v>-9.5609813267661352E-17</v>
      </c>
      <c r="P35" s="43">
        <f t="shared" si="12"/>
        <v>-1.4021365746214954E-2</v>
      </c>
      <c r="Q35" s="43">
        <f t="shared" si="12"/>
        <v>2.2948209510148979E-15</v>
      </c>
      <c r="R35" s="43">
        <f t="shared" si="12"/>
        <v>4.3304117370860001E-17</v>
      </c>
      <c r="S35" s="43">
        <f t="shared" si="12"/>
        <v>3.7012604822845287E-17</v>
      </c>
      <c r="T35" s="43">
        <f t="shared" si="12"/>
        <v>0</v>
      </c>
      <c r="U35" s="43">
        <f t="shared" si="12"/>
        <v>0</v>
      </c>
      <c r="V35" s="43">
        <f t="shared" si="12"/>
        <v>0</v>
      </c>
      <c r="W35" s="43" t="str">
        <f t="shared" si="12"/>
        <v xml:space="preserve"> </v>
      </c>
      <c r="X35" s="43">
        <f t="shared" si="12"/>
        <v>0</v>
      </c>
      <c r="Y35" s="43">
        <f t="shared" si="12"/>
        <v>0</v>
      </c>
      <c r="Z35" s="43">
        <f t="shared" si="12"/>
        <v>0</v>
      </c>
      <c r="AA35" s="43"/>
      <c r="AB35" s="43"/>
    </row>
    <row r="36" spans="2:30" x14ac:dyDescent="0.35">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row>
    <row r="37" spans="2:30" x14ac:dyDescent="0.35">
      <c r="D37" s="149" t="s">
        <v>0</v>
      </c>
      <c r="E37" s="150"/>
      <c r="F37" s="150"/>
      <c r="G37" s="150"/>
      <c r="H37" s="150"/>
      <c r="I37" s="150"/>
      <c r="J37" s="150"/>
      <c r="K37" s="150"/>
      <c r="L37" s="151"/>
      <c r="M37" s="152" t="s">
        <v>1</v>
      </c>
      <c r="N37" s="153"/>
      <c r="O37" s="153"/>
      <c r="P37" s="153"/>
      <c r="Q37" s="153"/>
      <c r="R37" s="153"/>
      <c r="S37" s="153"/>
      <c r="T37" s="153"/>
      <c r="U37" s="153"/>
      <c r="V37" s="153"/>
      <c r="W37" s="153"/>
      <c r="X37" s="153"/>
      <c r="Y37" s="153"/>
      <c r="Z37" s="153"/>
      <c r="AA37" s="154"/>
    </row>
    <row r="38" spans="2:30" ht="45.75" customHeight="1" x14ac:dyDescent="0.35">
      <c r="B38" s="2" t="s">
        <v>109</v>
      </c>
      <c r="C38" s="3" t="s">
        <v>83</v>
      </c>
      <c r="D38" s="3" t="s">
        <v>84</v>
      </c>
      <c r="E38" s="3" t="s">
        <v>85</v>
      </c>
      <c r="F38" s="3" t="s">
        <v>86</v>
      </c>
      <c r="G38" s="3" t="s">
        <v>87</v>
      </c>
      <c r="H38" s="113" t="s">
        <v>124</v>
      </c>
      <c r="I38" s="3" t="s">
        <v>89</v>
      </c>
      <c r="J38" s="3" t="s">
        <v>90</v>
      </c>
      <c r="K38" s="3" t="s">
        <v>125</v>
      </c>
      <c r="L38" s="3" t="s">
        <v>10</v>
      </c>
      <c r="M38" s="3" t="s">
        <v>92</v>
      </c>
      <c r="N38" s="3" t="s">
        <v>93</v>
      </c>
      <c r="O38" s="3" t="s">
        <v>94</v>
      </c>
      <c r="P38" s="3" t="s">
        <v>95</v>
      </c>
      <c r="Q38" s="3" t="s">
        <v>96</v>
      </c>
      <c r="R38" s="3" t="s">
        <v>97</v>
      </c>
      <c r="S38" s="3" t="s">
        <v>98</v>
      </c>
      <c r="T38" s="3" t="s">
        <v>99</v>
      </c>
      <c r="U38" s="3" t="s">
        <v>100</v>
      </c>
      <c r="V38" s="3" t="s">
        <v>101</v>
      </c>
      <c r="W38" s="3" t="s">
        <v>126</v>
      </c>
      <c r="X38" s="113" t="s">
        <v>127</v>
      </c>
      <c r="Y38" s="113" t="s">
        <v>128</v>
      </c>
      <c r="Z38" s="113" t="s">
        <v>129</v>
      </c>
      <c r="AA38" s="3" t="s">
        <v>22</v>
      </c>
      <c r="AB38" s="3" t="s">
        <v>23</v>
      </c>
      <c r="AD38" s="19"/>
    </row>
    <row r="39" spans="2:30" x14ac:dyDescent="0.35">
      <c r="B39" s="46" t="s">
        <v>55</v>
      </c>
      <c r="C39" s="47"/>
      <c r="D39" s="47"/>
      <c r="E39" s="47"/>
      <c r="F39" s="47"/>
      <c r="G39" s="47"/>
      <c r="H39" s="47"/>
      <c r="I39" s="47"/>
      <c r="J39" s="47"/>
      <c r="K39" s="47"/>
      <c r="L39" s="47"/>
      <c r="M39" s="48"/>
      <c r="N39" s="47"/>
      <c r="O39" s="48"/>
      <c r="P39" s="48"/>
      <c r="Q39" s="47"/>
      <c r="R39" s="48"/>
      <c r="S39" s="47"/>
      <c r="T39" s="47"/>
      <c r="U39" s="47"/>
      <c r="V39" s="47"/>
      <c r="W39" s="47"/>
      <c r="X39" s="47"/>
      <c r="Y39" s="47"/>
      <c r="Z39" s="47"/>
      <c r="AA39" s="47"/>
      <c r="AB39" s="49"/>
      <c r="AC39" s="50"/>
    </row>
    <row r="40" spans="2:30" x14ac:dyDescent="0.35">
      <c r="B40" s="51" t="s">
        <v>81</v>
      </c>
      <c r="C40" s="52"/>
      <c r="D40" s="52"/>
      <c r="E40" s="52"/>
      <c r="F40" s="4"/>
      <c r="G40" s="52">
        <v>111.59758244563244</v>
      </c>
      <c r="H40" s="52"/>
      <c r="I40" s="52">
        <v>67.211033417297301</v>
      </c>
      <c r="J40" s="52"/>
      <c r="K40" s="52">
        <v>15.610144205728938</v>
      </c>
      <c r="L40" s="53"/>
      <c r="M40" s="54">
        <v>3997.2116498359896</v>
      </c>
      <c r="N40" s="52">
        <v>3369.4473679867733</v>
      </c>
      <c r="O40" s="54"/>
      <c r="P40" s="54">
        <v>24.768966451269907</v>
      </c>
      <c r="Q40" s="52"/>
      <c r="R40" s="54"/>
      <c r="S40" s="52"/>
      <c r="T40" s="52"/>
      <c r="U40" s="52">
        <v>37.518153910034357</v>
      </c>
      <c r="V40" s="52"/>
      <c r="W40" s="52"/>
      <c r="X40" s="52"/>
      <c r="Y40" s="52"/>
      <c r="Z40" s="52"/>
      <c r="AA40" s="53"/>
      <c r="AB40" s="53"/>
      <c r="AC40" s="50"/>
    </row>
    <row r="41" spans="2:30" x14ac:dyDescent="0.35">
      <c r="B41" s="51" t="s">
        <v>57</v>
      </c>
      <c r="C41" s="52"/>
      <c r="D41" s="52"/>
      <c r="E41" s="52"/>
      <c r="F41" s="4"/>
      <c r="G41" s="52">
        <v>1099.9408696869764</v>
      </c>
      <c r="H41" s="52"/>
      <c r="I41" s="4"/>
      <c r="J41" s="4"/>
      <c r="K41" s="52">
        <v>1.9277657533642962</v>
      </c>
      <c r="L41" s="53"/>
      <c r="M41" s="54">
        <v>598.38039088647804</v>
      </c>
      <c r="N41" s="52">
        <v>1261.2270221135529</v>
      </c>
      <c r="O41" s="54"/>
      <c r="P41" s="54">
        <v>34.968023266480053</v>
      </c>
      <c r="Q41" s="52"/>
      <c r="R41" s="54"/>
      <c r="S41" s="52"/>
      <c r="T41" s="52"/>
      <c r="U41" s="52">
        <v>50.563712468965761</v>
      </c>
      <c r="V41" s="52"/>
      <c r="W41" s="52"/>
      <c r="X41" s="52"/>
      <c r="Y41" s="52"/>
      <c r="Z41" s="52"/>
      <c r="AA41" s="53"/>
      <c r="AB41" s="53"/>
      <c r="AC41" s="50"/>
    </row>
    <row r="42" spans="2:30" x14ac:dyDescent="0.35">
      <c r="B42" s="55" t="s">
        <v>58</v>
      </c>
      <c r="C42" s="53"/>
      <c r="D42" s="53"/>
      <c r="E42" s="53"/>
      <c r="F42" s="55"/>
      <c r="G42" s="53">
        <f>SUM(G40:G41)</f>
        <v>1211.5384521326089</v>
      </c>
      <c r="H42" s="52"/>
      <c r="I42" s="53">
        <f t="shared" ref="I42:N42" si="13">SUM(I40:I41)</f>
        <v>67.211033417297301</v>
      </c>
      <c r="J42" s="53"/>
      <c r="K42" s="53">
        <f t="shared" si="13"/>
        <v>17.537909959093234</v>
      </c>
      <c r="L42" s="53"/>
      <c r="M42" s="53">
        <f t="shared" si="13"/>
        <v>4595.5920407224676</v>
      </c>
      <c r="N42" s="53">
        <f t="shared" si="13"/>
        <v>4630.6743901003265</v>
      </c>
      <c r="O42" s="54"/>
      <c r="P42" s="53">
        <f>SUM(P40:P41)</f>
        <v>59.736989717749964</v>
      </c>
      <c r="Q42" s="52"/>
      <c r="R42" s="54"/>
      <c r="S42" s="52"/>
      <c r="T42" s="52"/>
      <c r="U42" s="53">
        <f>SUM(U40:U41)</f>
        <v>88.081866379000118</v>
      </c>
      <c r="V42" s="52"/>
      <c r="W42" s="52"/>
      <c r="X42" s="52"/>
      <c r="Y42" s="52"/>
      <c r="Z42" s="52"/>
      <c r="AA42" s="53"/>
      <c r="AB42" s="53"/>
      <c r="AC42" s="50"/>
    </row>
    <row r="43" spans="2:30" x14ac:dyDescent="0.35">
      <c r="B43" s="51" t="s">
        <v>59</v>
      </c>
      <c r="C43" s="52"/>
      <c r="D43" s="52"/>
      <c r="E43" s="52"/>
      <c r="F43" s="4"/>
      <c r="G43" s="4"/>
      <c r="H43" s="52"/>
      <c r="I43" s="52"/>
      <c r="J43" s="52"/>
      <c r="K43" s="52"/>
      <c r="L43" s="53"/>
      <c r="M43" s="54">
        <v>225.65138874756386</v>
      </c>
      <c r="N43" s="52">
        <v>250.03620686519656</v>
      </c>
      <c r="O43" s="54">
        <v>0.136881229395792</v>
      </c>
      <c r="P43" s="54"/>
      <c r="Q43" s="52"/>
      <c r="R43" s="54"/>
      <c r="S43" s="52"/>
      <c r="T43" s="52"/>
      <c r="U43" s="52">
        <v>1.8662433721110716</v>
      </c>
      <c r="V43" s="52"/>
      <c r="W43" s="52"/>
      <c r="X43" s="52"/>
      <c r="Y43" s="52"/>
      <c r="Z43" s="52"/>
      <c r="AA43" s="53"/>
      <c r="AB43" s="53"/>
      <c r="AC43" s="50"/>
    </row>
    <row r="44" spans="2:30" x14ac:dyDescent="0.35">
      <c r="B44" s="51" t="s">
        <v>60</v>
      </c>
      <c r="C44" s="52"/>
      <c r="D44" s="52"/>
      <c r="E44" s="52"/>
      <c r="F44" s="4"/>
      <c r="G44" s="52">
        <v>0.10649132894749101</v>
      </c>
      <c r="H44" s="52"/>
      <c r="I44" s="52">
        <v>3.7878520299716554</v>
      </c>
      <c r="J44" s="52"/>
      <c r="K44" s="52"/>
      <c r="L44" s="53"/>
      <c r="M44" s="54">
        <v>918.10082663836863</v>
      </c>
      <c r="N44" s="52">
        <v>233.39483116862604</v>
      </c>
      <c r="O44" s="54"/>
      <c r="P44" s="54"/>
      <c r="Q44" s="52"/>
      <c r="R44" s="54">
        <v>167.99540761958238</v>
      </c>
      <c r="S44" s="52"/>
      <c r="T44" s="52"/>
      <c r="U44" s="4"/>
      <c r="V44" s="52"/>
      <c r="W44" s="52"/>
      <c r="X44" s="52"/>
      <c r="Y44" s="52"/>
      <c r="Z44" s="52"/>
      <c r="AA44" s="53"/>
      <c r="AB44" s="53"/>
      <c r="AC44" s="50"/>
    </row>
    <row r="45" spans="2:30" x14ac:dyDescent="0.35">
      <c r="B45" s="51" t="s">
        <v>61</v>
      </c>
      <c r="C45" s="52"/>
      <c r="D45" s="52"/>
      <c r="E45" s="52"/>
      <c r="F45" s="4"/>
      <c r="G45" s="52"/>
      <c r="H45" s="52"/>
      <c r="I45" s="52"/>
      <c r="J45" s="52"/>
      <c r="K45" s="52"/>
      <c r="L45" s="53"/>
      <c r="M45" s="54">
        <v>1266.5605936016157</v>
      </c>
      <c r="N45" s="52">
        <v>140.93632025024868</v>
      </c>
      <c r="O45" s="54"/>
      <c r="P45" s="54"/>
      <c r="Q45" s="52"/>
      <c r="R45" s="54"/>
      <c r="S45" s="52"/>
      <c r="T45" s="52"/>
      <c r="U45" s="52"/>
      <c r="V45" s="52"/>
      <c r="W45" s="52"/>
      <c r="X45" s="52"/>
      <c r="Y45" s="52"/>
      <c r="Z45" s="52"/>
      <c r="AA45" s="53"/>
      <c r="AB45" s="53"/>
      <c r="AC45" s="50"/>
    </row>
    <row r="46" spans="2:30" x14ac:dyDescent="0.35">
      <c r="B46" s="56" t="s">
        <v>141</v>
      </c>
      <c r="C46" s="52"/>
      <c r="D46" s="52"/>
      <c r="E46" s="52"/>
      <c r="F46" s="4"/>
      <c r="G46" s="53">
        <f>SUM(G43:G45)</f>
        <v>0.10649132894749101</v>
      </c>
      <c r="H46" s="52"/>
      <c r="I46" s="53">
        <f>SUM(I43:I45)</f>
        <v>3.7878520299716554</v>
      </c>
      <c r="J46" s="53"/>
      <c r="K46" s="52"/>
      <c r="L46" s="53"/>
      <c r="M46" s="53">
        <f t="shared" ref="M46:X46" si="14">SUM(M43:M45)</f>
        <v>2410.3128089875481</v>
      </c>
      <c r="N46" s="53">
        <f t="shared" si="14"/>
        <v>624.36735828407132</v>
      </c>
      <c r="O46" s="53">
        <f t="shared" si="14"/>
        <v>0.136881229395792</v>
      </c>
      <c r="P46" s="53">
        <f t="shared" si="14"/>
        <v>0</v>
      </c>
      <c r="Q46" s="53">
        <f t="shared" si="14"/>
        <v>0</v>
      </c>
      <c r="R46" s="53">
        <f t="shared" si="14"/>
        <v>167.99540761958238</v>
      </c>
      <c r="S46" s="53">
        <f t="shared" si="14"/>
        <v>0</v>
      </c>
      <c r="T46" s="53">
        <f t="shared" si="14"/>
        <v>0</v>
      </c>
      <c r="U46" s="53">
        <f t="shared" si="14"/>
        <v>1.8662433721110716</v>
      </c>
      <c r="V46" s="53">
        <f t="shared" si="14"/>
        <v>0</v>
      </c>
      <c r="W46" s="53">
        <f t="shared" si="14"/>
        <v>0</v>
      </c>
      <c r="X46" s="53">
        <f t="shared" si="14"/>
        <v>0</v>
      </c>
      <c r="Y46" s="53"/>
      <c r="Z46" s="53"/>
      <c r="AA46" s="53"/>
      <c r="AB46" s="53"/>
      <c r="AC46" s="50"/>
    </row>
    <row r="47" spans="2:30" x14ac:dyDescent="0.35">
      <c r="B47" s="51" t="s">
        <v>63</v>
      </c>
      <c r="C47" s="52"/>
      <c r="D47" s="52">
        <v>2.7860330768454782</v>
      </c>
      <c r="E47" s="52"/>
      <c r="F47" s="4"/>
      <c r="G47" s="52"/>
      <c r="H47" s="52">
        <v>1887.1916466717103</v>
      </c>
      <c r="I47" s="52"/>
      <c r="J47" s="52"/>
      <c r="K47" s="52"/>
      <c r="L47" s="53"/>
      <c r="M47" s="54">
        <v>92.538127862985561</v>
      </c>
      <c r="N47" s="52">
        <v>0</v>
      </c>
      <c r="O47" s="54"/>
      <c r="P47" s="54"/>
      <c r="Q47" s="52"/>
      <c r="R47" s="54">
        <v>172.03431256465586</v>
      </c>
      <c r="S47" s="52">
        <v>0</v>
      </c>
      <c r="T47" s="52"/>
      <c r="U47" s="52"/>
      <c r="V47" s="52"/>
      <c r="W47" s="52"/>
      <c r="X47" s="52"/>
      <c r="Y47" s="52"/>
      <c r="Z47" s="52"/>
      <c r="AA47" s="53"/>
      <c r="AB47" s="53"/>
      <c r="AC47" s="50"/>
    </row>
    <row r="48" spans="2:30" x14ac:dyDescent="0.35">
      <c r="B48" s="51" t="s">
        <v>64</v>
      </c>
      <c r="C48" s="52"/>
      <c r="D48" s="52">
        <v>2.5441423427993914</v>
      </c>
      <c r="E48" s="52">
        <v>0</v>
      </c>
      <c r="F48" s="4"/>
      <c r="G48" s="52"/>
      <c r="H48" s="52"/>
      <c r="I48" s="52"/>
      <c r="J48" s="52"/>
      <c r="K48" s="52">
        <v>32.332405314201161</v>
      </c>
      <c r="L48" s="53"/>
      <c r="M48" s="54">
        <v>1159.2042219863445</v>
      </c>
      <c r="N48" s="52">
        <v>269.10546985832184</v>
      </c>
      <c r="O48" s="54">
        <v>7.7863315318373223</v>
      </c>
      <c r="P48" s="54"/>
      <c r="Q48" s="52"/>
      <c r="R48" s="54">
        <v>157.09784016839276</v>
      </c>
      <c r="S48" s="52">
        <v>124.12984712119457</v>
      </c>
      <c r="T48" s="52"/>
      <c r="U48" s="52"/>
      <c r="V48" s="52"/>
      <c r="W48" s="52"/>
      <c r="X48" s="52"/>
      <c r="Y48" s="52"/>
      <c r="Z48" s="52"/>
      <c r="AA48" s="53"/>
      <c r="AB48" s="53"/>
      <c r="AC48" s="50"/>
    </row>
    <row r="49" spans="2:30" x14ac:dyDescent="0.35">
      <c r="B49" s="51" t="s">
        <v>65</v>
      </c>
      <c r="C49" s="52"/>
      <c r="D49" s="52">
        <v>2.3228141083212982E-2</v>
      </c>
      <c r="E49" s="52"/>
      <c r="F49" s="4"/>
      <c r="G49" s="52"/>
      <c r="H49" s="52"/>
      <c r="I49" s="52"/>
      <c r="J49" s="52"/>
      <c r="K49" s="52"/>
      <c r="L49" s="53"/>
      <c r="M49" s="54">
        <v>18.283241469979995</v>
      </c>
      <c r="N49" s="52">
        <v>1.424918726210741</v>
      </c>
      <c r="O49" s="54"/>
      <c r="P49" s="54"/>
      <c r="Q49" s="52"/>
      <c r="R49" s="54">
        <v>1.4343107828173927</v>
      </c>
      <c r="S49" s="52">
        <v>1.1564047667849273</v>
      </c>
      <c r="T49" s="52"/>
      <c r="U49" s="52"/>
      <c r="V49" s="52"/>
      <c r="W49" s="52"/>
      <c r="X49" s="52"/>
      <c r="Y49" s="52"/>
      <c r="Z49" s="52"/>
      <c r="AA49" s="53"/>
      <c r="AB49" s="53"/>
      <c r="AC49" s="50"/>
    </row>
    <row r="50" spans="2:30" x14ac:dyDescent="0.35">
      <c r="B50" s="51" t="s">
        <v>66</v>
      </c>
      <c r="C50" s="52"/>
      <c r="D50" s="52">
        <v>0.17062961460066778</v>
      </c>
      <c r="E50" s="52"/>
      <c r="F50" s="4"/>
      <c r="G50" s="52"/>
      <c r="H50" s="52"/>
      <c r="I50" s="52"/>
      <c r="J50" s="52"/>
      <c r="K50" s="52"/>
      <c r="L50" s="53"/>
      <c r="M50" s="54">
        <v>148.64654195825469</v>
      </c>
      <c r="N50" s="52">
        <v>5.5782145532249312E-2</v>
      </c>
      <c r="O50" s="54"/>
      <c r="P50" s="54"/>
      <c r="Q50" s="52"/>
      <c r="R50" s="54">
        <v>10.536180885632078</v>
      </c>
      <c r="S50" s="52">
        <v>34.075076508991437</v>
      </c>
      <c r="T50" s="52"/>
      <c r="U50" s="52"/>
      <c r="V50" s="52"/>
      <c r="W50" s="52"/>
      <c r="X50" s="52"/>
      <c r="Y50" s="52"/>
      <c r="Z50" s="52"/>
      <c r="AA50" s="53"/>
      <c r="AB50" s="53"/>
      <c r="AC50" s="50"/>
    </row>
    <row r="51" spans="2:30" x14ac:dyDescent="0.35">
      <c r="B51" s="51" t="s">
        <v>67</v>
      </c>
      <c r="C51" s="52"/>
      <c r="D51" s="52"/>
      <c r="E51" s="52"/>
      <c r="F51" s="4"/>
      <c r="G51" s="52"/>
      <c r="H51" s="52"/>
      <c r="I51" s="52"/>
      <c r="J51" s="52"/>
      <c r="K51" s="52"/>
      <c r="L51" s="53"/>
      <c r="M51" s="54">
        <v>182.29803592567751</v>
      </c>
      <c r="N51" s="52">
        <v>18.761422010235414</v>
      </c>
      <c r="O51" s="54"/>
      <c r="P51" s="54"/>
      <c r="Q51" s="52"/>
      <c r="R51" s="54"/>
      <c r="S51" s="52">
        <v>52.786201816250824</v>
      </c>
      <c r="T51" s="52"/>
      <c r="U51" s="52"/>
      <c r="V51" s="52"/>
      <c r="W51" s="52"/>
      <c r="X51" s="52"/>
      <c r="Y51" s="52"/>
      <c r="Z51" s="52"/>
      <c r="AA51" s="53"/>
      <c r="AB51" s="53"/>
      <c r="AC51" s="50"/>
    </row>
    <row r="52" spans="2:30" x14ac:dyDescent="0.35">
      <c r="B52" s="51" t="s">
        <v>68</v>
      </c>
      <c r="C52" s="52"/>
      <c r="D52" s="52">
        <v>2.9724949784674726</v>
      </c>
      <c r="E52" s="52"/>
      <c r="F52" s="4"/>
      <c r="G52" s="52"/>
      <c r="H52" s="52"/>
      <c r="I52" s="52"/>
      <c r="J52" s="52"/>
      <c r="K52" s="52"/>
      <c r="L52" s="53"/>
      <c r="M52" s="54">
        <v>536.86587325103267</v>
      </c>
      <c r="N52" s="52">
        <v>1.5469753013631558</v>
      </c>
      <c r="O52" s="54"/>
      <c r="P52" s="54"/>
      <c r="Q52" s="52"/>
      <c r="R52" s="54">
        <v>183.54811881901622</v>
      </c>
      <c r="S52" s="52">
        <v>4.6805252284737282</v>
      </c>
      <c r="T52" s="52"/>
      <c r="U52" s="52"/>
      <c r="V52" s="52"/>
      <c r="W52" s="52"/>
      <c r="X52" s="52"/>
      <c r="Y52" s="52"/>
      <c r="Z52" s="52"/>
      <c r="AA52" s="53"/>
      <c r="AB52" s="53"/>
      <c r="AC52" s="50"/>
    </row>
    <row r="53" spans="2:30" x14ac:dyDescent="0.35">
      <c r="B53" s="51" t="s">
        <v>69</v>
      </c>
      <c r="C53" s="52"/>
      <c r="D53" s="52">
        <v>1.743525577971468</v>
      </c>
      <c r="E53" s="52">
        <v>88.055857437098453</v>
      </c>
      <c r="F53" s="4"/>
      <c r="G53" s="52"/>
      <c r="H53" s="52"/>
      <c r="I53" s="52"/>
      <c r="J53" s="52"/>
      <c r="K53" s="52"/>
      <c r="L53" s="53"/>
      <c r="M53" s="54">
        <v>1266.6008284373177</v>
      </c>
      <c r="N53" s="52">
        <v>75.515202618757641</v>
      </c>
      <c r="O53" s="52">
        <v>0.18018256027567006</v>
      </c>
      <c r="P53" s="52"/>
      <c r="Q53" s="52"/>
      <c r="R53" s="54">
        <v>107.66068311896491</v>
      </c>
      <c r="S53" s="52">
        <v>171.20911241704655</v>
      </c>
      <c r="T53" s="52">
        <v>427.95538243689015</v>
      </c>
      <c r="U53" s="52"/>
      <c r="V53" s="52"/>
      <c r="W53" s="52"/>
      <c r="X53" s="52"/>
      <c r="Y53" s="52"/>
      <c r="Z53" s="52"/>
      <c r="AA53" s="53"/>
      <c r="AB53" s="53"/>
      <c r="AC53" s="50"/>
    </row>
    <row r="54" spans="2:30" x14ac:dyDescent="0.35">
      <c r="B54" s="51" t="s">
        <v>70</v>
      </c>
      <c r="C54" s="52"/>
      <c r="D54" s="52">
        <v>0.56417179282501284</v>
      </c>
      <c r="E54" s="52"/>
      <c r="F54" s="4"/>
      <c r="G54" s="52"/>
      <c r="H54" s="52"/>
      <c r="I54" s="52"/>
      <c r="J54" s="52"/>
      <c r="K54" s="52"/>
      <c r="L54" s="53"/>
      <c r="M54" s="54">
        <v>238.96085610506904</v>
      </c>
      <c r="N54" s="52">
        <v>76.302894979316719</v>
      </c>
      <c r="O54" s="52">
        <v>0.45229663454565966</v>
      </c>
      <c r="P54" s="52"/>
      <c r="Q54" s="52"/>
      <c r="R54" s="54">
        <v>34.836954145897813</v>
      </c>
      <c r="S54" s="4"/>
      <c r="T54" s="52"/>
      <c r="U54" s="52"/>
      <c r="V54" s="52"/>
      <c r="W54" s="52"/>
      <c r="X54" s="52"/>
      <c r="Y54" s="52"/>
      <c r="Z54" s="52"/>
      <c r="AA54" s="53"/>
      <c r="AB54" s="53"/>
      <c r="AC54" s="50"/>
    </row>
    <row r="55" spans="2:30" x14ac:dyDescent="0.35">
      <c r="B55" s="51" t="s">
        <v>71</v>
      </c>
      <c r="C55" s="52"/>
      <c r="D55" s="52">
        <v>4.3993174337775409</v>
      </c>
      <c r="E55" s="52"/>
      <c r="F55" s="4"/>
      <c r="G55" s="52"/>
      <c r="H55" s="52"/>
      <c r="I55" s="52"/>
      <c r="J55" s="52"/>
      <c r="K55" s="52"/>
      <c r="L55" s="53"/>
      <c r="M55" s="54">
        <v>755.78376054793478</v>
      </c>
      <c r="N55" s="52">
        <v>95.603521373968519</v>
      </c>
      <c r="O55" s="52"/>
      <c r="P55" s="52"/>
      <c r="Q55" s="52"/>
      <c r="R55" s="54">
        <v>271.65275127693735</v>
      </c>
      <c r="S55" s="52">
        <v>6.5032297645620556</v>
      </c>
      <c r="T55" s="52"/>
      <c r="U55" s="52"/>
      <c r="V55" s="52"/>
      <c r="W55" s="52"/>
      <c r="X55" s="52"/>
      <c r="Y55" s="52"/>
      <c r="Z55" s="52"/>
      <c r="AA55" s="53"/>
      <c r="AB55" s="53"/>
      <c r="AC55" s="50"/>
      <c r="AD55" s="57"/>
    </row>
    <row r="56" spans="2:30" x14ac:dyDescent="0.35">
      <c r="B56" s="56" t="s">
        <v>136</v>
      </c>
      <c r="C56" s="52"/>
      <c r="D56" s="53">
        <f>SUM(D47:D55)</f>
        <v>15.203542958370246</v>
      </c>
      <c r="E56" s="53">
        <f t="shared" ref="E56" si="15">SUM(E47:E55)</f>
        <v>88.055857437098453</v>
      </c>
      <c r="F56" s="53">
        <f t="shared" ref="F56:K56" si="16">SUM(F47:F55)</f>
        <v>0</v>
      </c>
      <c r="G56" s="53">
        <f t="shared" si="16"/>
        <v>0</v>
      </c>
      <c r="H56" s="53">
        <f t="shared" si="16"/>
        <v>1887.1916466717103</v>
      </c>
      <c r="I56" s="53">
        <f t="shared" si="16"/>
        <v>0</v>
      </c>
      <c r="J56" s="53"/>
      <c r="K56" s="53">
        <f t="shared" si="16"/>
        <v>32.332405314201161</v>
      </c>
      <c r="L56" s="53"/>
      <c r="M56" s="53">
        <f t="shared" ref="M56:X56" si="17">SUM(M47:M55)</f>
        <v>4399.1814875445962</v>
      </c>
      <c r="N56" s="53">
        <f t="shared" si="17"/>
        <v>538.31618701370633</v>
      </c>
      <c r="O56" s="53">
        <f t="shared" si="17"/>
        <v>8.418810726658652</v>
      </c>
      <c r="P56" s="53">
        <f t="shared" si="17"/>
        <v>0</v>
      </c>
      <c r="Q56" s="53">
        <f t="shared" si="17"/>
        <v>0</v>
      </c>
      <c r="R56" s="53">
        <f t="shared" si="17"/>
        <v>938.80115176231448</v>
      </c>
      <c r="S56" s="53">
        <f t="shared" si="17"/>
        <v>394.5403976233041</v>
      </c>
      <c r="T56" s="53">
        <f t="shared" si="17"/>
        <v>427.95538243689015</v>
      </c>
      <c r="U56" s="53">
        <f t="shared" si="17"/>
        <v>0</v>
      </c>
      <c r="V56" s="53">
        <f t="shared" si="17"/>
        <v>0</v>
      </c>
      <c r="W56" s="53">
        <f t="shared" si="17"/>
        <v>0</v>
      </c>
      <c r="X56" s="53">
        <f t="shared" si="17"/>
        <v>0</v>
      </c>
      <c r="Y56" s="53"/>
      <c r="Z56" s="53"/>
      <c r="AA56" s="53"/>
      <c r="AB56" s="53"/>
      <c r="AC56" s="50"/>
      <c r="AD56" s="57"/>
    </row>
    <row r="57" spans="2:30" x14ac:dyDescent="0.35">
      <c r="B57" s="56" t="s">
        <v>135</v>
      </c>
      <c r="C57" s="53">
        <f>+C58+C59+C60</f>
        <v>0</v>
      </c>
      <c r="D57" s="53">
        <f t="shared" ref="D57:M57" si="18">+D58+D59+D60</f>
        <v>0</v>
      </c>
      <c r="E57" s="53">
        <f t="shared" si="18"/>
        <v>0</v>
      </c>
      <c r="F57" s="53">
        <f t="shared" si="18"/>
        <v>0</v>
      </c>
      <c r="G57" s="53">
        <f t="shared" si="18"/>
        <v>0</v>
      </c>
      <c r="H57" s="53">
        <f t="shared" si="18"/>
        <v>0</v>
      </c>
      <c r="I57" s="53">
        <f t="shared" si="18"/>
        <v>0</v>
      </c>
      <c r="J57" s="53">
        <f t="shared" si="18"/>
        <v>0</v>
      </c>
      <c r="K57" s="53">
        <f t="shared" si="18"/>
        <v>0</v>
      </c>
      <c r="L57" s="53"/>
      <c r="M57" s="53">
        <f t="shared" si="18"/>
        <v>2.6828939999999997</v>
      </c>
      <c r="N57" s="53">
        <f t="shared" ref="N57" si="19">+N58+N59+N60</f>
        <v>3938.1725557136897</v>
      </c>
      <c r="O57" s="53">
        <f t="shared" ref="O57" si="20">+O58+O59+O60</f>
        <v>5953.0341673495914</v>
      </c>
      <c r="P57" s="53">
        <f t="shared" ref="P57" si="21">+P58+P59+P60</f>
        <v>0</v>
      </c>
      <c r="Q57" s="53">
        <f t="shared" ref="Q57" si="22">+Q58+Q59+Q60</f>
        <v>161.006993783914</v>
      </c>
      <c r="R57" s="53">
        <f t="shared" ref="R57" si="23">+R58+R59+R60</f>
        <v>5105.1924002066562</v>
      </c>
      <c r="S57" s="53">
        <f t="shared" ref="S57" si="24">+S58+S59+S60</f>
        <v>0</v>
      </c>
      <c r="T57" s="53">
        <f t="shared" ref="T57" si="25">+T58+T59+T60</f>
        <v>0</v>
      </c>
      <c r="U57" s="53">
        <f t="shared" ref="U57" si="26">+U58+U59+U60</f>
        <v>0</v>
      </c>
      <c r="V57" s="53">
        <f t="shared" ref="V57" si="27">+V58+V59+V60</f>
        <v>0</v>
      </c>
      <c r="W57" s="53">
        <f t="shared" ref="W57" si="28">+W58+W59+W60</f>
        <v>0</v>
      </c>
      <c r="X57" s="53">
        <f t="shared" ref="X57" si="29">+X58+X59+X60</f>
        <v>0</v>
      </c>
      <c r="Y57" s="53">
        <f t="shared" ref="Y57" si="30">+Y58+Y59+Y60</f>
        <v>0</v>
      </c>
      <c r="Z57" s="53">
        <f t="shared" ref="Z57" si="31">+Z58+Z59+Z60</f>
        <v>0</v>
      </c>
      <c r="AA57" s="53"/>
      <c r="AB57" s="53"/>
      <c r="AC57" s="50"/>
    </row>
    <row r="58" spans="2:30" x14ac:dyDescent="0.35">
      <c r="B58" s="51" t="s">
        <v>132</v>
      </c>
      <c r="C58" s="52"/>
      <c r="D58" s="52">
        <v>0</v>
      </c>
      <c r="E58" s="53"/>
      <c r="F58" s="55"/>
      <c r="G58" s="53"/>
      <c r="H58" s="53"/>
      <c r="I58" s="53"/>
      <c r="J58" s="53"/>
      <c r="K58" s="53"/>
      <c r="L58" s="53"/>
      <c r="M58" s="53"/>
      <c r="N58" s="52">
        <v>3938.1725557136897</v>
      </c>
      <c r="O58" s="52">
        <v>5939.0934573495915</v>
      </c>
      <c r="P58" s="53"/>
      <c r="Q58" s="53"/>
      <c r="R58" s="52">
        <v>5105.1924002066562</v>
      </c>
      <c r="S58" s="53"/>
      <c r="T58" s="53"/>
      <c r="U58" s="53"/>
      <c r="V58" s="53"/>
      <c r="W58" s="52">
        <f>W26</f>
        <v>0</v>
      </c>
      <c r="X58" s="53"/>
      <c r="Y58" s="53"/>
      <c r="Z58" s="53"/>
      <c r="AA58" s="53"/>
      <c r="AB58" s="53"/>
      <c r="AC58" s="50"/>
    </row>
    <row r="59" spans="2:30" x14ac:dyDescent="0.35">
      <c r="B59" s="51" t="s">
        <v>133</v>
      </c>
      <c r="C59" s="52"/>
      <c r="D59" s="53"/>
      <c r="E59" s="53"/>
      <c r="F59" s="55"/>
      <c r="G59" s="53"/>
      <c r="H59" s="53"/>
      <c r="I59" s="53"/>
      <c r="J59" s="53"/>
      <c r="K59" s="53"/>
      <c r="L59" s="53"/>
      <c r="M59" s="53"/>
      <c r="N59" s="53"/>
      <c r="O59" s="52">
        <v>13.940709999999997</v>
      </c>
      <c r="P59" s="53"/>
      <c r="Q59" s="52">
        <v>161.006993783914</v>
      </c>
      <c r="R59" s="52"/>
      <c r="S59" s="53"/>
      <c r="T59" s="53"/>
      <c r="U59" s="53"/>
      <c r="V59" s="53"/>
      <c r="W59" s="53"/>
      <c r="X59" s="53"/>
      <c r="Y59" s="53"/>
      <c r="Z59" s="53"/>
      <c r="AA59" s="53"/>
      <c r="AB59" s="53"/>
      <c r="AC59" s="50"/>
    </row>
    <row r="60" spans="2:30" x14ac:dyDescent="0.35">
      <c r="B60" s="51" t="s">
        <v>134</v>
      </c>
      <c r="C60" s="52"/>
      <c r="D60" s="53"/>
      <c r="E60" s="53"/>
      <c r="F60" s="55"/>
      <c r="G60" s="53"/>
      <c r="H60" s="53"/>
      <c r="I60" s="53"/>
      <c r="J60" s="53"/>
      <c r="K60" s="53"/>
      <c r="L60" s="53"/>
      <c r="M60" s="52">
        <v>2.6828939999999997</v>
      </c>
      <c r="N60" s="53"/>
      <c r="O60" s="53"/>
      <c r="P60" s="53"/>
      <c r="Q60" s="53"/>
      <c r="R60" s="52"/>
      <c r="S60" s="53"/>
      <c r="T60" s="53"/>
      <c r="U60" s="53"/>
      <c r="V60" s="53"/>
      <c r="W60" s="53"/>
      <c r="X60" s="53"/>
      <c r="Y60" s="53"/>
      <c r="Z60" s="53"/>
      <c r="AA60" s="53"/>
      <c r="AB60" s="53"/>
      <c r="AC60" s="50"/>
    </row>
    <row r="61" spans="2:30" x14ac:dyDescent="0.35">
      <c r="B61" s="55" t="s">
        <v>139</v>
      </c>
      <c r="C61" s="52"/>
      <c r="D61" s="53"/>
      <c r="E61" s="53"/>
      <c r="F61" s="55"/>
      <c r="G61" s="53"/>
      <c r="H61" s="53"/>
      <c r="I61" s="53"/>
      <c r="J61" s="53"/>
      <c r="K61" s="53"/>
      <c r="L61" s="53"/>
      <c r="M61" s="53">
        <v>757.84423769680416</v>
      </c>
      <c r="N61" s="55"/>
      <c r="O61" s="55"/>
      <c r="P61" s="53"/>
      <c r="Q61" s="53"/>
      <c r="R61" s="53">
        <v>394.10768107871212</v>
      </c>
      <c r="S61" s="53"/>
      <c r="T61" s="53"/>
      <c r="U61" s="53"/>
      <c r="V61" s="53"/>
      <c r="W61" s="53"/>
      <c r="X61" s="53"/>
      <c r="Y61" s="53"/>
      <c r="Z61" s="53"/>
      <c r="AA61" s="53"/>
      <c r="AB61" s="53"/>
      <c r="AC61" s="50"/>
      <c r="AD61" s="57"/>
    </row>
    <row r="62" spans="2:30" x14ac:dyDescent="0.35">
      <c r="B62" s="55" t="s">
        <v>140</v>
      </c>
      <c r="C62" s="52"/>
      <c r="D62" s="53"/>
      <c r="E62" s="53"/>
      <c r="F62" s="55"/>
      <c r="G62" s="53"/>
      <c r="H62" s="53"/>
      <c r="I62" s="53"/>
      <c r="J62" s="53"/>
      <c r="K62" s="53"/>
      <c r="L62" s="53"/>
      <c r="M62" s="53"/>
      <c r="N62" s="53">
        <v>159.95681841201556</v>
      </c>
      <c r="O62" s="53">
        <v>166.83965624932992</v>
      </c>
      <c r="P62" s="53"/>
      <c r="Q62" s="53"/>
      <c r="R62" s="53"/>
      <c r="S62" s="53"/>
      <c r="T62" s="53"/>
      <c r="U62" s="53"/>
      <c r="V62" s="53"/>
      <c r="W62" s="53"/>
      <c r="X62" s="53"/>
      <c r="Y62" s="53"/>
      <c r="Z62" s="53"/>
      <c r="AA62" s="53"/>
      <c r="AB62" s="53"/>
      <c r="AC62" s="58"/>
    </row>
    <row r="63" spans="2:30" ht="15" customHeight="1" x14ac:dyDescent="0.35">
      <c r="B63" s="59" t="s">
        <v>72</v>
      </c>
      <c r="C63" s="59"/>
      <c r="D63" s="60">
        <f>D42+D46+D56+D57+D61+D62</f>
        <v>15.203542958370246</v>
      </c>
      <c r="E63" s="60">
        <f t="shared" ref="E63:Z63" si="32">E42+E46+E56+E57+E61+E62</f>
        <v>88.055857437098453</v>
      </c>
      <c r="F63" s="60">
        <f t="shared" si="32"/>
        <v>0</v>
      </c>
      <c r="G63" s="60">
        <f t="shared" si="32"/>
        <v>1211.6449434615563</v>
      </c>
      <c r="H63" s="60">
        <f t="shared" si="32"/>
        <v>1887.1916466717103</v>
      </c>
      <c r="I63" s="60">
        <f t="shared" si="32"/>
        <v>70.998885447268961</v>
      </c>
      <c r="J63" s="60">
        <f t="shared" si="32"/>
        <v>0</v>
      </c>
      <c r="K63" s="60">
        <f t="shared" si="32"/>
        <v>49.870315273294395</v>
      </c>
      <c r="L63" s="60"/>
      <c r="M63" s="60">
        <f t="shared" si="32"/>
        <v>12165.613468951415</v>
      </c>
      <c r="N63" s="60">
        <f t="shared" si="32"/>
        <v>9891.487309523809</v>
      </c>
      <c r="O63" s="60">
        <f t="shared" si="32"/>
        <v>6128.4295155549753</v>
      </c>
      <c r="P63" s="60">
        <f t="shared" si="32"/>
        <v>59.736989717749964</v>
      </c>
      <c r="Q63" s="60">
        <f t="shared" si="32"/>
        <v>161.006993783914</v>
      </c>
      <c r="R63" s="60">
        <f t="shared" si="32"/>
        <v>6606.0966406672651</v>
      </c>
      <c r="S63" s="60">
        <f t="shared" si="32"/>
        <v>394.5403976233041</v>
      </c>
      <c r="T63" s="60">
        <f t="shared" si="32"/>
        <v>427.95538243689015</v>
      </c>
      <c r="U63" s="60">
        <f t="shared" si="32"/>
        <v>89.94810975111119</v>
      </c>
      <c r="V63" s="60">
        <f t="shared" si="32"/>
        <v>0</v>
      </c>
      <c r="W63" s="60">
        <f t="shared" si="32"/>
        <v>0</v>
      </c>
      <c r="X63" s="60">
        <f t="shared" si="32"/>
        <v>0</v>
      </c>
      <c r="Y63" s="60">
        <f t="shared" si="32"/>
        <v>0</v>
      </c>
      <c r="Z63" s="60">
        <f t="shared" si="32"/>
        <v>0</v>
      </c>
      <c r="AA63" s="60"/>
      <c r="AB63" s="61"/>
      <c r="AC63" s="50"/>
    </row>
    <row r="64" spans="2:30" s="47" customFormat="1" x14ac:dyDescent="0.35">
      <c r="B64" s="62"/>
      <c r="C64" s="63"/>
      <c r="D64" s="64"/>
      <c r="E64" s="64"/>
      <c r="F64" s="64"/>
      <c r="G64" s="64"/>
      <c r="H64" s="64"/>
      <c r="I64" s="64"/>
      <c r="J64" s="64"/>
      <c r="K64" s="64"/>
      <c r="L64" s="64"/>
      <c r="M64" s="64"/>
      <c r="N64" s="64"/>
      <c r="O64" s="64"/>
      <c r="P64" s="64"/>
      <c r="Q64" s="64"/>
      <c r="R64" s="64"/>
      <c r="S64" s="64"/>
      <c r="T64" s="64"/>
      <c r="U64" s="64"/>
      <c r="V64" s="64"/>
      <c r="W64" s="64"/>
      <c r="X64" s="64"/>
      <c r="Y64" s="64"/>
      <c r="Z64" s="64"/>
      <c r="AA64" s="64"/>
      <c r="AB64" s="65"/>
      <c r="AC64" s="66"/>
    </row>
    <row r="65" spans="2:34" x14ac:dyDescent="0.35">
      <c r="B65" s="70"/>
    </row>
    <row r="66" spans="2:34" x14ac:dyDescent="0.35">
      <c r="D66" s="149" t="s">
        <v>0</v>
      </c>
      <c r="E66" s="150"/>
      <c r="F66" s="150"/>
      <c r="G66" s="150"/>
      <c r="H66" s="150"/>
      <c r="I66" s="150"/>
      <c r="J66" s="150"/>
      <c r="K66" s="150"/>
      <c r="L66" s="151"/>
      <c r="M66" s="152" t="s">
        <v>1</v>
      </c>
      <c r="N66" s="153"/>
      <c r="O66" s="153"/>
      <c r="P66" s="153"/>
      <c r="Q66" s="153"/>
      <c r="R66" s="153"/>
      <c r="S66" s="153"/>
      <c r="T66" s="153"/>
      <c r="U66" s="153"/>
      <c r="V66" s="153"/>
      <c r="W66" s="153"/>
      <c r="X66" s="153"/>
      <c r="Y66" s="153"/>
      <c r="Z66" s="153"/>
      <c r="AA66" s="154"/>
    </row>
    <row r="67" spans="2:34" ht="40.5" x14ac:dyDescent="0.35">
      <c r="B67" s="2" t="s">
        <v>109</v>
      </c>
      <c r="C67" s="3" t="s">
        <v>83</v>
      </c>
      <c r="D67" s="3" t="s">
        <v>84</v>
      </c>
      <c r="E67" s="3" t="s">
        <v>85</v>
      </c>
      <c r="F67" s="3" t="s">
        <v>86</v>
      </c>
      <c r="G67" s="3" t="s">
        <v>87</v>
      </c>
      <c r="H67" s="113" t="s">
        <v>124</v>
      </c>
      <c r="I67" s="3" t="s">
        <v>89</v>
      </c>
      <c r="J67" s="3" t="s">
        <v>90</v>
      </c>
      <c r="K67" s="3" t="s">
        <v>125</v>
      </c>
      <c r="L67" s="3" t="s">
        <v>10</v>
      </c>
      <c r="M67" s="3" t="s">
        <v>92</v>
      </c>
      <c r="N67" s="3" t="s">
        <v>93</v>
      </c>
      <c r="O67" s="3" t="s">
        <v>94</v>
      </c>
      <c r="P67" s="3" t="s">
        <v>95</v>
      </c>
      <c r="Q67" s="3" t="s">
        <v>96</v>
      </c>
      <c r="R67" s="3" t="s">
        <v>97</v>
      </c>
      <c r="S67" s="3" t="s">
        <v>98</v>
      </c>
      <c r="T67" s="3" t="s">
        <v>99</v>
      </c>
      <c r="U67" s="3" t="s">
        <v>100</v>
      </c>
      <c r="V67" s="3" t="s">
        <v>101</v>
      </c>
      <c r="W67" s="3" t="s">
        <v>126</v>
      </c>
      <c r="X67" s="113" t="s">
        <v>127</v>
      </c>
      <c r="Y67" s="113" t="s">
        <v>128</v>
      </c>
      <c r="Z67" s="113" t="s">
        <v>129</v>
      </c>
      <c r="AA67" s="3" t="s">
        <v>22</v>
      </c>
      <c r="AB67" s="3" t="s">
        <v>23</v>
      </c>
      <c r="AD67" s="19"/>
      <c r="AE67" s="19"/>
      <c r="AF67" s="19"/>
      <c r="AG67" s="19"/>
      <c r="AH67" s="19"/>
    </row>
    <row r="68" spans="2:34" x14ac:dyDescent="0.35">
      <c r="B68" s="46" t="s">
        <v>74</v>
      </c>
      <c r="C68" s="47"/>
      <c r="D68" s="47"/>
      <c r="E68" s="47"/>
      <c r="F68" s="47"/>
      <c r="G68" s="47"/>
      <c r="H68" s="47"/>
      <c r="I68" s="47"/>
      <c r="J68" s="47"/>
      <c r="K68" s="47"/>
      <c r="L68" s="47"/>
      <c r="M68" s="48"/>
      <c r="N68" s="47"/>
      <c r="O68" s="48"/>
      <c r="P68" s="48"/>
      <c r="Q68" s="47"/>
      <c r="R68" s="48"/>
      <c r="S68" s="47"/>
      <c r="T68" s="47"/>
      <c r="U68" s="47"/>
      <c r="V68" s="47"/>
      <c r="W68" s="47"/>
      <c r="X68" s="47"/>
      <c r="Y68" s="47"/>
      <c r="Z68" s="47"/>
      <c r="AA68" s="47"/>
      <c r="AB68" s="47"/>
    </row>
    <row r="69" spans="2:34" x14ac:dyDescent="0.35">
      <c r="B69" s="51" t="s">
        <v>81</v>
      </c>
      <c r="C69" s="52">
        <f>C40*Hoja1!C6</f>
        <v>0</v>
      </c>
      <c r="D69" s="52">
        <f>D40*Hoja1!D6</f>
        <v>0</v>
      </c>
      <c r="E69" s="52">
        <f>E40*Hoja1!E6</f>
        <v>0</v>
      </c>
      <c r="F69" s="52">
        <f>F40*Hoja1!F6</f>
        <v>0</v>
      </c>
      <c r="G69" s="52">
        <f>G40*Hoja1!G6</f>
        <v>11.700876188012252</v>
      </c>
      <c r="H69" s="52">
        <f>H40*Hoja1!H6</f>
        <v>0</v>
      </c>
      <c r="I69" s="52">
        <f>I40*Hoja1!I6</f>
        <v>14.541176195612357</v>
      </c>
      <c r="J69" s="52"/>
      <c r="K69" s="52">
        <f>K40*Hoja1!J6</f>
        <v>1.5610144205728933</v>
      </c>
      <c r="L69" s="52">
        <f>L40*Hoja1!K6</f>
        <v>0</v>
      </c>
      <c r="M69" s="52">
        <f>M40*Hoja1!L6</f>
        <v>2120.0820481470178</v>
      </c>
      <c r="N69" s="52">
        <f>N40*Hoja1!M6</f>
        <v>1514.5214711628453</v>
      </c>
      <c r="O69" s="52">
        <f>O40*Hoja1!N6</f>
        <v>0</v>
      </c>
      <c r="P69" s="52">
        <f>P40*Hoja1!O6</f>
        <v>0.38999787925405155</v>
      </c>
      <c r="Q69" s="52">
        <f>Q40*Hoja1!P6</f>
        <v>0</v>
      </c>
      <c r="R69" s="52">
        <f>R40*Hoja1!Q6</f>
        <v>0</v>
      </c>
      <c r="S69" s="52">
        <f>S40*Hoja1!R6</f>
        <v>0</v>
      </c>
      <c r="T69" s="52">
        <f>T40*Hoja1!S6</f>
        <v>0</v>
      </c>
      <c r="U69" s="52">
        <f>U40*Hoja1!T6</f>
        <v>7.4588166118707369</v>
      </c>
      <c r="V69" s="52">
        <f>V40*Hoja1!U6</f>
        <v>0</v>
      </c>
      <c r="W69" s="52">
        <f>W40*Hoja1!V6</f>
        <v>0</v>
      </c>
      <c r="X69" s="52">
        <f>X40*Hoja1!W6</f>
        <v>0</v>
      </c>
      <c r="Y69" s="52">
        <f>Y40*Hoja1!X6</f>
        <v>0</v>
      </c>
      <c r="Z69" s="52">
        <f>Z40*Hoja1!Y6</f>
        <v>0</v>
      </c>
      <c r="AA69" s="52">
        <f>AA40*Hoja1!Z6</f>
        <v>0</v>
      </c>
      <c r="AB69" s="52">
        <f>AB40*Hoja1!AA6</f>
        <v>0</v>
      </c>
    </row>
    <row r="70" spans="2:34" x14ac:dyDescent="0.35">
      <c r="B70" s="51" t="s">
        <v>57</v>
      </c>
      <c r="C70" s="52">
        <f>C41*Hoja1!C7</f>
        <v>0</v>
      </c>
      <c r="D70" s="52">
        <f>D41*Hoja1!D7</f>
        <v>0</v>
      </c>
      <c r="E70" s="52">
        <f>E41*Hoja1!E7</f>
        <v>0</v>
      </c>
      <c r="F70" s="52">
        <f>F41*Hoja1!F7</f>
        <v>0</v>
      </c>
      <c r="G70" s="52">
        <f>G41*Hoja1!G7</f>
        <v>124.20192589096477</v>
      </c>
      <c r="H70" s="52">
        <f>H41*Hoja1!H7</f>
        <v>0</v>
      </c>
      <c r="I70" s="52">
        <f>I41*Hoja1!I7</f>
        <v>0</v>
      </c>
      <c r="J70" s="52"/>
      <c r="K70" s="52">
        <f>K41*Hoja1!J7</f>
        <v>0.19277657533642964</v>
      </c>
      <c r="L70" s="52">
        <f>L41*Hoja1!K7</f>
        <v>0</v>
      </c>
      <c r="M70" s="52">
        <f>M41*Hoja1!L7</f>
        <v>299.3485363093418</v>
      </c>
      <c r="N70" s="52">
        <f>N41*Hoja1!M7</f>
        <v>564.9329671764325</v>
      </c>
      <c r="O70" s="52">
        <f>O41*Hoja1!N7</f>
        <v>0</v>
      </c>
      <c r="P70" s="52">
        <f>P41*Hoja1!O7</f>
        <v>0.44718351585290683</v>
      </c>
      <c r="Q70" s="52">
        <f>Q41*Hoja1!P7</f>
        <v>0</v>
      </c>
      <c r="R70" s="52">
        <f>R41*Hoja1!Q7</f>
        <v>0</v>
      </c>
      <c r="S70" s="52">
        <f>S41*Hoja1!R7</f>
        <v>0</v>
      </c>
      <c r="T70" s="52">
        <f>T41*Hoja1!S7</f>
        <v>0</v>
      </c>
      <c r="U70" s="52">
        <f>U41*Hoja1!T7</f>
        <v>10.112742493793151</v>
      </c>
      <c r="V70" s="52">
        <f>V41*Hoja1!U7</f>
        <v>0</v>
      </c>
      <c r="W70" s="52">
        <f>W41*Hoja1!V7</f>
        <v>0</v>
      </c>
      <c r="X70" s="52">
        <f>X41*Hoja1!W7</f>
        <v>0</v>
      </c>
      <c r="Y70" s="52">
        <f>Y41*Hoja1!X7</f>
        <v>0</v>
      </c>
      <c r="Z70" s="52">
        <f>Z41*Hoja1!Y7</f>
        <v>0</v>
      </c>
      <c r="AA70" s="52">
        <f>AA41*Hoja1!Z7</f>
        <v>0</v>
      </c>
      <c r="AB70" s="52">
        <f>AB41*Hoja1!AA7</f>
        <v>0</v>
      </c>
    </row>
    <row r="71" spans="2:34" x14ac:dyDescent="0.35">
      <c r="B71" s="55" t="s">
        <v>58</v>
      </c>
      <c r="C71" s="52">
        <f>SUM(C69:C70)</f>
        <v>0</v>
      </c>
      <c r="D71" s="52">
        <f t="shared" ref="D71:AA71" si="33">SUM(D69:D70)</f>
        <v>0</v>
      </c>
      <c r="E71" s="52">
        <f t="shared" si="33"/>
        <v>0</v>
      </c>
      <c r="F71" s="52">
        <f t="shared" si="33"/>
        <v>0</v>
      </c>
      <c r="G71" s="52">
        <f t="shared" si="33"/>
        <v>135.90280207897703</v>
      </c>
      <c r="H71" s="52">
        <f t="shared" si="33"/>
        <v>0</v>
      </c>
      <c r="I71" s="52">
        <f t="shared" si="33"/>
        <v>14.541176195612357</v>
      </c>
      <c r="J71" s="52">
        <f t="shared" si="33"/>
        <v>0</v>
      </c>
      <c r="K71" s="52">
        <f t="shared" si="33"/>
        <v>1.753790995909323</v>
      </c>
      <c r="L71" s="52">
        <f t="shared" si="33"/>
        <v>0</v>
      </c>
      <c r="M71" s="52">
        <f t="shared" si="33"/>
        <v>2419.4305844563596</v>
      </c>
      <c r="N71" s="52">
        <f t="shared" si="33"/>
        <v>2079.4544383392777</v>
      </c>
      <c r="O71" s="52">
        <f t="shared" si="33"/>
        <v>0</v>
      </c>
      <c r="P71" s="52">
        <f t="shared" si="33"/>
        <v>0.83718139510695844</v>
      </c>
      <c r="Q71" s="52">
        <f t="shared" si="33"/>
        <v>0</v>
      </c>
      <c r="R71" s="52">
        <f t="shared" si="33"/>
        <v>0</v>
      </c>
      <c r="S71" s="52">
        <f t="shared" si="33"/>
        <v>0</v>
      </c>
      <c r="T71" s="52">
        <f t="shared" si="33"/>
        <v>0</v>
      </c>
      <c r="U71" s="52">
        <f t="shared" si="33"/>
        <v>17.571559105663887</v>
      </c>
      <c r="V71" s="52">
        <f t="shared" si="33"/>
        <v>0</v>
      </c>
      <c r="W71" s="52">
        <f t="shared" si="33"/>
        <v>0</v>
      </c>
      <c r="X71" s="52">
        <f t="shared" si="33"/>
        <v>0</v>
      </c>
      <c r="Y71" s="52">
        <f t="shared" ref="Y71:Z71" si="34">SUM(Y69:Y70)</f>
        <v>0</v>
      </c>
      <c r="Z71" s="52">
        <f t="shared" si="34"/>
        <v>0</v>
      </c>
      <c r="AA71" s="52">
        <f t="shared" si="33"/>
        <v>0</v>
      </c>
      <c r="AB71" s="52">
        <f>AB42*Hoja1!AA8</f>
        <v>0</v>
      </c>
    </row>
    <row r="72" spans="2:34" x14ac:dyDescent="0.35">
      <c r="B72" s="51" t="s">
        <v>59</v>
      </c>
      <c r="C72" s="52">
        <f>C43*Hoja1!C9</f>
        <v>0</v>
      </c>
      <c r="D72" s="52">
        <f>D43*Hoja1!D9</f>
        <v>0</v>
      </c>
      <c r="E72" s="52">
        <f>E43*Hoja1!E9</f>
        <v>0</v>
      </c>
      <c r="F72" s="52">
        <f>F43*Hoja1!F9</f>
        <v>0</v>
      </c>
      <c r="G72" s="52">
        <f>G43*Hoja1!G9</f>
        <v>0</v>
      </c>
      <c r="H72" s="52">
        <f>H43*Hoja1!H9</f>
        <v>0</v>
      </c>
      <c r="I72" s="52">
        <f>I43*Hoja1!I9</f>
        <v>0</v>
      </c>
      <c r="J72" s="52"/>
      <c r="K72" s="52">
        <f>K43*Hoja1!J9</f>
        <v>0</v>
      </c>
      <c r="L72" s="52">
        <f>L43*Hoja1!K9</f>
        <v>0</v>
      </c>
      <c r="M72" s="52">
        <f>M43*Hoja1!L9</f>
        <v>136.39949766700897</v>
      </c>
      <c r="N72" s="52">
        <f>N43*Hoja1!M9</f>
        <v>112.51629308933845</v>
      </c>
      <c r="O72" s="52">
        <f>O43*Hoja1!N9</f>
        <v>1.9300253344806669E-2</v>
      </c>
      <c r="P72" s="52">
        <f>P43*Hoja1!O9</f>
        <v>0</v>
      </c>
      <c r="Q72" s="52">
        <f>Q43*Hoja1!P9</f>
        <v>0</v>
      </c>
      <c r="R72" s="52">
        <f>R43*Hoja1!Q9</f>
        <v>0</v>
      </c>
      <c r="S72" s="52">
        <f>S43*Hoja1!R9</f>
        <v>0</v>
      </c>
      <c r="T72" s="52">
        <f>T43*Hoja1!S9</f>
        <v>0</v>
      </c>
      <c r="U72" s="52">
        <f>U43*Hoja1!T9</f>
        <v>0.18662433721110716</v>
      </c>
      <c r="V72" s="52">
        <f>V43*Hoja1!U9</f>
        <v>0</v>
      </c>
      <c r="W72" s="52">
        <f>W43*Hoja1!V9</f>
        <v>0</v>
      </c>
      <c r="X72" s="52">
        <f>X43*Hoja1!W9</f>
        <v>0</v>
      </c>
      <c r="Y72" s="52">
        <f>Y43*Hoja1!X9</f>
        <v>0</v>
      </c>
      <c r="Z72" s="52">
        <f>Z43*Hoja1!Y9</f>
        <v>0</v>
      </c>
      <c r="AA72" s="52">
        <f>AA43*Hoja1!Z9</f>
        <v>0</v>
      </c>
      <c r="AB72" s="52">
        <f>AB43*Hoja1!AA9</f>
        <v>0</v>
      </c>
    </row>
    <row r="73" spans="2:34" x14ac:dyDescent="0.35">
      <c r="B73" s="51" t="s">
        <v>60</v>
      </c>
      <c r="C73" s="52">
        <f>C44*Hoja1!C10</f>
        <v>0</v>
      </c>
      <c r="D73" s="52">
        <f>D44*Hoja1!D10</f>
        <v>0</v>
      </c>
      <c r="E73" s="52">
        <f>E44*Hoja1!E10</f>
        <v>0</v>
      </c>
      <c r="F73" s="52">
        <f>F44*Hoja1!F10</f>
        <v>0</v>
      </c>
      <c r="G73" s="52">
        <f>G44*Hoja1!G10</f>
        <v>1.7092841824676467E-2</v>
      </c>
      <c r="H73" s="52">
        <f>H44*Hoja1!H10</f>
        <v>0</v>
      </c>
      <c r="I73" s="52">
        <f>I44*Hoja1!I10</f>
        <v>1.5151408119886622</v>
      </c>
      <c r="J73" s="52"/>
      <c r="K73" s="52">
        <f>K44*Hoja1!J10</f>
        <v>0</v>
      </c>
      <c r="L73" s="52">
        <f>L44*Hoja1!K10</f>
        <v>0</v>
      </c>
      <c r="M73" s="52">
        <f>M44*Hoja1!L10</f>
        <v>545.51209208668934</v>
      </c>
      <c r="N73" s="52">
        <f>N44*Hoja1!M10</f>
        <v>105.26020359792466</v>
      </c>
      <c r="O73" s="52">
        <f>O44*Hoja1!N10</f>
        <v>0</v>
      </c>
      <c r="P73" s="52">
        <f>P44*Hoja1!O10</f>
        <v>0</v>
      </c>
      <c r="Q73" s="52">
        <f>Q44*Hoja1!P10</f>
        <v>0</v>
      </c>
      <c r="R73" s="52">
        <f>R44*Hoja1!Q10</f>
        <v>119.68612262403501</v>
      </c>
      <c r="S73" s="52">
        <f>S44*Hoja1!R10</f>
        <v>0</v>
      </c>
      <c r="T73" s="52">
        <f>T44*Hoja1!S10</f>
        <v>0</v>
      </c>
      <c r="U73" s="52">
        <f>U44*Hoja1!T10</f>
        <v>0</v>
      </c>
      <c r="V73" s="52">
        <f>V44*Hoja1!U10</f>
        <v>0</v>
      </c>
      <c r="W73" s="52">
        <f>W44*Hoja1!V10</f>
        <v>0</v>
      </c>
      <c r="X73" s="52">
        <f>X44*Hoja1!W10</f>
        <v>0</v>
      </c>
      <c r="Y73" s="52">
        <f>Y44*Hoja1!X10</f>
        <v>0</v>
      </c>
      <c r="Z73" s="52">
        <f>Z44*Hoja1!Y10</f>
        <v>0</v>
      </c>
      <c r="AA73" s="52">
        <f>AA44*Hoja1!Z10</f>
        <v>0</v>
      </c>
      <c r="AB73" s="52">
        <f>AB44*Hoja1!AA10</f>
        <v>0</v>
      </c>
    </row>
    <row r="74" spans="2:34" x14ac:dyDescent="0.35">
      <c r="B74" s="51" t="s">
        <v>61</v>
      </c>
      <c r="C74" s="52">
        <f>C45*Hoja1!C11</f>
        <v>0</v>
      </c>
      <c r="D74" s="52">
        <f>D45*Hoja1!D11</f>
        <v>0</v>
      </c>
      <c r="E74" s="52">
        <f>E45*Hoja1!E11</f>
        <v>0</v>
      </c>
      <c r="F74" s="52">
        <f>F45*Hoja1!F11</f>
        <v>0</v>
      </c>
      <c r="G74" s="52">
        <f>G45*Hoja1!G11</f>
        <v>0</v>
      </c>
      <c r="H74" s="52">
        <f>H45*Hoja1!H11</f>
        <v>0</v>
      </c>
      <c r="I74" s="52">
        <f>I45*Hoja1!I11</f>
        <v>0</v>
      </c>
      <c r="J74" s="52"/>
      <c r="K74" s="52">
        <f>K45*Hoja1!J11</f>
        <v>0</v>
      </c>
      <c r="L74" s="52">
        <f>L45*Hoja1!K11</f>
        <v>0</v>
      </c>
      <c r="M74" s="52">
        <f>M45*Hoja1!L11</f>
        <v>571.19856274483095</v>
      </c>
      <c r="N74" s="52">
        <f>N45*Hoja1!M11</f>
        <v>70.468160125124342</v>
      </c>
      <c r="O74" s="52">
        <f>O45*Hoja1!N11</f>
        <v>0</v>
      </c>
      <c r="P74" s="52">
        <f>P45*Hoja1!O11</f>
        <v>0</v>
      </c>
      <c r="Q74" s="52">
        <f>Q45*Hoja1!P11</f>
        <v>0</v>
      </c>
      <c r="R74" s="52">
        <f>R45*Hoja1!Q11</f>
        <v>0</v>
      </c>
      <c r="S74" s="52">
        <f>S45*Hoja1!R11</f>
        <v>0</v>
      </c>
      <c r="T74" s="52">
        <f>T45*Hoja1!S11</f>
        <v>0</v>
      </c>
      <c r="U74" s="52">
        <f>U45*Hoja1!T11</f>
        <v>0</v>
      </c>
      <c r="V74" s="52">
        <f>V45*Hoja1!U11</f>
        <v>0</v>
      </c>
      <c r="W74" s="52">
        <f>W45*Hoja1!V11</f>
        <v>0</v>
      </c>
      <c r="X74" s="52">
        <f>X45*Hoja1!W11</f>
        <v>0</v>
      </c>
      <c r="Y74" s="52">
        <f>Y45*Hoja1!X11</f>
        <v>0</v>
      </c>
      <c r="Z74" s="52">
        <f>Z45*Hoja1!Y11</f>
        <v>0</v>
      </c>
      <c r="AA74" s="52">
        <f>AA45*Hoja1!Z11</f>
        <v>0</v>
      </c>
      <c r="AB74" s="52">
        <f>AB45*Hoja1!AA11</f>
        <v>0</v>
      </c>
    </row>
    <row r="75" spans="2:34" x14ac:dyDescent="0.35">
      <c r="B75" s="56" t="s">
        <v>141</v>
      </c>
      <c r="C75" s="53">
        <f>SUM(C72:C74)</f>
        <v>0</v>
      </c>
      <c r="D75" s="53">
        <f t="shared" ref="D75:AB75" si="35">SUM(D72:D74)</f>
        <v>0</v>
      </c>
      <c r="E75" s="53">
        <f t="shared" si="35"/>
        <v>0</v>
      </c>
      <c r="F75" s="53">
        <f t="shared" si="35"/>
        <v>0</v>
      </c>
      <c r="G75" s="53">
        <f t="shared" si="35"/>
        <v>1.7092841824676467E-2</v>
      </c>
      <c r="H75" s="53">
        <f t="shared" si="35"/>
        <v>0</v>
      </c>
      <c r="I75" s="53">
        <f t="shared" si="35"/>
        <v>1.5151408119886622</v>
      </c>
      <c r="J75" s="53">
        <f t="shared" si="35"/>
        <v>0</v>
      </c>
      <c r="K75" s="53">
        <f t="shared" si="35"/>
        <v>0</v>
      </c>
      <c r="L75" s="53">
        <f t="shared" si="35"/>
        <v>0</v>
      </c>
      <c r="M75" s="53">
        <f t="shared" si="35"/>
        <v>1253.1101524985293</v>
      </c>
      <c r="N75" s="53">
        <f t="shared" si="35"/>
        <v>288.24465681238746</v>
      </c>
      <c r="O75" s="53">
        <f t="shared" si="35"/>
        <v>1.9300253344806669E-2</v>
      </c>
      <c r="P75" s="53">
        <f t="shared" si="35"/>
        <v>0</v>
      </c>
      <c r="Q75" s="53">
        <f t="shared" si="35"/>
        <v>0</v>
      </c>
      <c r="R75" s="53">
        <f t="shared" si="35"/>
        <v>119.68612262403501</v>
      </c>
      <c r="S75" s="53">
        <f t="shared" si="35"/>
        <v>0</v>
      </c>
      <c r="T75" s="53">
        <f t="shared" si="35"/>
        <v>0</v>
      </c>
      <c r="U75" s="53">
        <f t="shared" si="35"/>
        <v>0.18662433721110716</v>
      </c>
      <c r="V75" s="53">
        <f t="shared" si="35"/>
        <v>0</v>
      </c>
      <c r="W75" s="53">
        <f t="shared" si="35"/>
        <v>0</v>
      </c>
      <c r="X75" s="53">
        <f t="shared" si="35"/>
        <v>0</v>
      </c>
      <c r="Y75" s="53">
        <f t="shared" ref="Y75:Z75" si="36">SUM(Y72:Y74)</f>
        <v>0</v>
      </c>
      <c r="Z75" s="53">
        <f t="shared" si="36"/>
        <v>0</v>
      </c>
      <c r="AA75" s="53">
        <f t="shared" si="35"/>
        <v>0</v>
      </c>
      <c r="AB75" s="53">
        <f t="shared" si="35"/>
        <v>0</v>
      </c>
    </row>
    <row r="76" spans="2:34" x14ac:dyDescent="0.35">
      <c r="B76" s="51" t="s">
        <v>63</v>
      </c>
      <c r="C76" s="52">
        <f>C47*Hoja1!C13</f>
        <v>0</v>
      </c>
      <c r="D76" s="52">
        <f>D47*Hoja1!D13</f>
        <v>1.9502231537918346</v>
      </c>
      <c r="E76" s="52">
        <f>E47*Hoja1!E13</f>
        <v>0</v>
      </c>
      <c r="F76" s="52">
        <f>F47*Hoja1!F13</f>
        <v>0</v>
      </c>
      <c r="G76" s="52">
        <f>G47*Hoja1!G13</f>
        <v>0</v>
      </c>
      <c r="H76" s="52">
        <f>H47*Hoja1!H13</f>
        <v>1226.6745703366116</v>
      </c>
      <c r="I76" s="52">
        <f>I47*Hoja1!I13</f>
        <v>0</v>
      </c>
      <c r="J76" s="52"/>
      <c r="K76" s="52">
        <f>K47*Hoja1!J13</f>
        <v>0</v>
      </c>
      <c r="L76" s="52">
        <f>L47*Hoja1!K13</f>
        <v>0</v>
      </c>
      <c r="M76" s="52">
        <f>M47*Hoja1!L13</f>
        <v>76.997423671053085</v>
      </c>
      <c r="N76" s="52">
        <f>N47*Hoja1!M13</f>
        <v>0</v>
      </c>
      <c r="O76" s="52">
        <f>O47*Hoja1!N13</f>
        <v>0</v>
      </c>
      <c r="P76" s="52">
        <f>P47*Hoja1!O13</f>
        <v>0</v>
      </c>
      <c r="Q76" s="52">
        <f>Q47*Hoja1!P13</f>
        <v>0</v>
      </c>
      <c r="R76" s="52">
        <f>R47*Hoja1!Q13</f>
        <v>41.288235017973996</v>
      </c>
      <c r="S76" s="52">
        <f>S47*Hoja1!R13</f>
        <v>0</v>
      </c>
      <c r="T76" s="52">
        <f>T47*Hoja1!S13</f>
        <v>0</v>
      </c>
      <c r="U76" s="52">
        <f>U47*Hoja1!T13</f>
        <v>0</v>
      </c>
      <c r="V76" s="52">
        <f>V47*Hoja1!U13</f>
        <v>0</v>
      </c>
      <c r="W76" s="52">
        <f>W47*Hoja1!V13</f>
        <v>0</v>
      </c>
      <c r="X76" s="52">
        <f>X47*Hoja1!W13</f>
        <v>0</v>
      </c>
      <c r="Y76" s="52">
        <f>Y47*Hoja1!X13</f>
        <v>0</v>
      </c>
      <c r="Z76" s="52">
        <f>Z47*Hoja1!Y13</f>
        <v>0</v>
      </c>
      <c r="AA76" s="52">
        <f>AA47*Hoja1!Z13</f>
        <v>0</v>
      </c>
      <c r="AB76" s="52">
        <f>AB47*Hoja1!AA13</f>
        <v>0</v>
      </c>
    </row>
    <row r="77" spans="2:34" x14ac:dyDescent="0.35">
      <c r="B77" s="51" t="s">
        <v>64</v>
      </c>
      <c r="C77" s="52">
        <f>C48*Hoja1!C14</f>
        <v>0</v>
      </c>
      <c r="D77" s="52">
        <f>D48*Hoja1!D14</f>
        <v>1.7808996399595738</v>
      </c>
      <c r="E77" s="52">
        <f>E48*Hoja1!E14</f>
        <v>0</v>
      </c>
      <c r="F77" s="52">
        <f>F48*Hoja1!F14</f>
        <v>0</v>
      </c>
      <c r="G77" s="52">
        <f>G48*Hoja1!G14</f>
        <v>0</v>
      </c>
      <c r="H77" s="52">
        <f>H48*Hoja1!H14</f>
        <v>0</v>
      </c>
      <c r="I77" s="52">
        <f>I48*Hoja1!I14</f>
        <v>0</v>
      </c>
      <c r="J77" s="52"/>
      <c r="K77" s="52">
        <f>K48*Hoja1!J14</f>
        <v>11.316341859970404</v>
      </c>
      <c r="L77" s="52">
        <f>L48*Hoja1!K14</f>
        <v>0</v>
      </c>
      <c r="M77" s="52">
        <f>M48*Hoja1!L14</f>
        <v>921.79317375782512</v>
      </c>
      <c r="N77" s="52">
        <f>N48*Hoja1!M14</f>
        <v>114.43920890934429</v>
      </c>
      <c r="O77" s="52">
        <f>O48*Hoja1!N14</f>
        <v>1.4015396757307179</v>
      </c>
      <c r="P77" s="52">
        <f>P48*Hoja1!O14</f>
        <v>0</v>
      </c>
      <c r="Q77" s="52">
        <f>Q48*Hoja1!P14</f>
        <v>0</v>
      </c>
      <c r="R77" s="52">
        <f>R48*Hoja1!Q14</f>
        <v>103.47054256834238</v>
      </c>
      <c r="S77" s="52">
        <f>S48*Hoja1!R14</f>
        <v>78.201803686352577</v>
      </c>
      <c r="T77" s="52">
        <f>T48*Hoja1!S14</f>
        <v>0</v>
      </c>
      <c r="U77" s="52">
        <f>U48*Hoja1!T14</f>
        <v>0</v>
      </c>
      <c r="V77" s="52">
        <f>V48*Hoja1!U14</f>
        <v>0</v>
      </c>
      <c r="W77" s="52">
        <f>W48*Hoja1!V14</f>
        <v>0</v>
      </c>
      <c r="X77" s="52">
        <f>X48*Hoja1!W14</f>
        <v>0</v>
      </c>
      <c r="Y77" s="52">
        <f>Y48*Hoja1!X14</f>
        <v>0</v>
      </c>
      <c r="Z77" s="52">
        <f>Z48*Hoja1!Y14</f>
        <v>0</v>
      </c>
      <c r="AA77" s="52">
        <f>AA48*Hoja1!Z14</f>
        <v>0</v>
      </c>
      <c r="AB77" s="52">
        <f>AB48*Hoja1!AA14</f>
        <v>0</v>
      </c>
    </row>
    <row r="78" spans="2:34" x14ac:dyDescent="0.35">
      <c r="B78" s="51" t="s">
        <v>65</v>
      </c>
      <c r="C78" s="52">
        <f>C49*Hoja1!C15</f>
        <v>0</v>
      </c>
      <c r="D78" s="52">
        <f>D49*Hoja1!D15</f>
        <v>1.6259698758249088E-2</v>
      </c>
      <c r="E78" s="52">
        <f>E49*Hoja1!E15</f>
        <v>0</v>
      </c>
      <c r="F78" s="52">
        <f>F49*Hoja1!F15</f>
        <v>0</v>
      </c>
      <c r="G78" s="52">
        <f>G49*Hoja1!G15</f>
        <v>0</v>
      </c>
      <c r="H78" s="52">
        <f>H49*Hoja1!H15</f>
        <v>0</v>
      </c>
      <c r="I78" s="52">
        <f>I49*Hoja1!I15</f>
        <v>0</v>
      </c>
      <c r="J78" s="52"/>
      <c r="K78" s="52">
        <f>K49*Hoja1!J15</f>
        <v>0</v>
      </c>
      <c r="L78" s="52">
        <f>L49*Hoja1!K15</f>
        <v>0</v>
      </c>
      <c r="M78" s="52">
        <f>M49*Hoja1!L15</f>
        <v>13.857305082033436</v>
      </c>
      <c r="N78" s="52">
        <f>N49*Hoja1!M15</f>
        <v>0.39768772412976705</v>
      </c>
      <c r="O78" s="52">
        <f>O49*Hoja1!N15</f>
        <v>0</v>
      </c>
      <c r="P78" s="52">
        <f>P49*Hoja1!O15</f>
        <v>0</v>
      </c>
      <c r="Q78" s="52">
        <f>Q49*Hoja1!P15</f>
        <v>0</v>
      </c>
      <c r="R78" s="52">
        <f>R49*Hoja1!Q15</f>
        <v>0.94664511665947915</v>
      </c>
      <c r="S78" s="52">
        <f>S49*Hoja1!R15</f>
        <v>0.72853500307450425</v>
      </c>
      <c r="T78" s="52">
        <f>T49*Hoja1!S15</f>
        <v>0</v>
      </c>
      <c r="U78" s="52">
        <f>U49*Hoja1!T15</f>
        <v>0</v>
      </c>
      <c r="V78" s="52">
        <f>V49*Hoja1!U15</f>
        <v>0</v>
      </c>
      <c r="W78" s="52">
        <f>W49*Hoja1!V15</f>
        <v>0</v>
      </c>
      <c r="X78" s="52">
        <f>X49*Hoja1!W15</f>
        <v>0</v>
      </c>
      <c r="Y78" s="52">
        <f>Y49*Hoja1!X15</f>
        <v>0</v>
      </c>
      <c r="Z78" s="52">
        <f>Z49*Hoja1!Y15</f>
        <v>0</v>
      </c>
      <c r="AA78" s="52">
        <f>AA49*Hoja1!Z15</f>
        <v>0</v>
      </c>
      <c r="AB78" s="52">
        <f>AB49*Hoja1!AA15</f>
        <v>0</v>
      </c>
    </row>
    <row r="79" spans="2:34" x14ac:dyDescent="0.35">
      <c r="B79" s="51" t="s">
        <v>66</v>
      </c>
      <c r="C79" s="52">
        <f>C50*Hoja1!C16</f>
        <v>0</v>
      </c>
      <c r="D79" s="52">
        <f>D50*Hoja1!D16</f>
        <v>0.11944073022046746</v>
      </c>
      <c r="E79" s="52">
        <f>E50*Hoja1!E16</f>
        <v>0</v>
      </c>
      <c r="F79" s="52">
        <f>F50*Hoja1!F16</f>
        <v>0</v>
      </c>
      <c r="G79" s="52">
        <f>G50*Hoja1!G16</f>
        <v>0</v>
      </c>
      <c r="H79" s="52">
        <f>H50*Hoja1!H16</f>
        <v>0</v>
      </c>
      <c r="I79" s="52">
        <f>I50*Hoja1!I16</f>
        <v>0</v>
      </c>
      <c r="J79" s="52"/>
      <c r="K79" s="52">
        <f>K50*Hoja1!J16</f>
        <v>0</v>
      </c>
      <c r="L79" s="52">
        <f>L50*Hoja1!K16</f>
        <v>0</v>
      </c>
      <c r="M79" s="52">
        <f>M50*Hoja1!L16</f>
        <v>120.53160883244898</v>
      </c>
      <c r="N79" s="52">
        <f>N50*Hoja1!M16</f>
        <v>3.514275168531706E-2</v>
      </c>
      <c r="O79" s="52">
        <f>O50*Hoja1!N16</f>
        <v>0</v>
      </c>
      <c r="P79" s="52">
        <f>P50*Hoja1!O16</f>
        <v>0</v>
      </c>
      <c r="Q79" s="52">
        <f>Q50*Hoja1!P16</f>
        <v>0</v>
      </c>
      <c r="R79" s="52">
        <f>R50*Hoja1!Q16</f>
        <v>6.9538793845171716</v>
      </c>
      <c r="S79" s="52">
        <f>S50*Hoja1!R16</f>
        <v>21.467298200664604</v>
      </c>
      <c r="T79" s="52">
        <f>T50*Hoja1!S16</f>
        <v>0</v>
      </c>
      <c r="U79" s="52">
        <f>U50*Hoja1!T16</f>
        <v>0</v>
      </c>
      <c r="V79" s="52">
        <f>V50*Hoja1!U16</f>
        <v>0</v>
      </c>
      <c r="W79" s="52">
        <f>W50*Hoja1!V16</f>
        <v>0</v>
      </c>
      <c r="X79" s="52">
        <f>X50*Hoja1!W16</f>
        <v>0</v>
      </c>
      <c r="Y79" s="52">
        <f>Y50*Hoja1!X16</f>
        <v>0</v>
      </c>
      <c r="Z79" s="52">
        <f>Z50*Hoja1!Y16</f>
        <v>0</v>
      </c>
      <c r="AA79" s="52">
        <f>AA50*Hoja1!Z16</f>
        <v>0</v>
      </c>
      <c r="AB79" s="52">
        <f>AB50*Hoja1!AA16</f>
        <v>0</v>
      </c>
    </row>
    <row r="80" spans="2:34" x14ac:dyDescent="0.35">
      <c r="B80" s="51" t="s">
        <v>67</v>
      </c>
      <c r="C80" s="52">
        <f>C51*Hoja1!C17</f>
        <v>0</v>
      </c>
      <c r="D80" s="52">
        <f>D51*Hoja1!D17</f>
        <v>0</v>
      </c>
      <c r="E80" s="52">
        <f>E51*Hoja1!E17</f>
        <v>0</v>
      </c>
      <c r="F80" s="52">
        <f>F51*Hoja1!F17</f>
        <v>0</v>
      </c>
      <c r="G80" s="52">
        <f>G51*Hoja1!G17</f>
        <v>0</v>
      </c>
      <c r="H80" s="52">
        <f>H51*Hoja1!H17</f>
        <v>0</v>
      </c>
      <c r="I80" s="52">
        <f>I51*Hoja1!I17</f>
        <v>0</v>
      </c>
      <c r="J80" s="52"/>
      <c r="K80" s="52">
        <f>K51*Hoja1!J17</f>
        <v>0</v>
      </c>
      <c r="L80" s="52">
        <f>L51*Hoja1!K17</f>
        <v>0</v>
      </c>
      <c r="M80" s="52">
        <f>M51*Hoja1!L17</f>
        <v>138.12782852407659</v>
      </c>
      <c r="N80" s="52">
        <f>N51*Hoja1!M17</f>
        <v>11.799008675953994</v>
      </c>
      <c r="O80" s="52">
        <f>O51*Hoja1!N17</f>
        <v>0</v>
      </c>
      <c r="P80" s="52">
        <f>P51*Hoja1!O17</f>
        <v>0</v>
      </c>
      <c r="Q80" s="52">
        <f>Q51*Hoja1!P17</f>
        <v>0</v>
      </c>
      <c r="R80" s="52">
        <f>R51*Hoja1!Q17</f>
        <v>0</v>
      </c>
      <c r="S80" s="52">
        <f>S51*Hoja1!R17</f>
        <v>33.255307144238017</v>
      </c>
      <c r="T80" s="52">
        <f>T51*Hoja1!S17</f>
        <v>0</v>
      </c>
      <c r="U80" s="52">
        <f>U51*Hoja1!T17</f>
        <v>0</v>
      </c>
      <c r="V80" s="52">
        <f>V51*Hoja1!U17</f>
        <v>0</v>
      </c>
      <c r="W80" s="52">
        <f>W51*Hoja1!V17</f>
        <v>0</v>
      </c>
      <c r="X80" s="52">
        <f>X51*Hoja1!W17</f>
        <v>0</v>
      </c>
      <c r="Y80" s="52">
        <f>Y51*Hoja1!X17</f>
        <v>0</v>
      </c>
      <c r="Z80" s="52">
        <f>Z51*Hoja1!Y17</f>
        <v>0</v>
      </c>
      <c r="AA80" s="52">
        <f>AA51*Hoja1!Z17</f>
        <v>0</v>
      </c>
      <c r="AB80" s="52">
        <f>AB51*Hoja1!AA17</f>
        <v>0</v>
      </c>
    </row>
    <row r="81" spans="2:28" x14ac:dyDescent="0.35">
      <c r="B81" s="51" t="s">
        <v>68</v>
      </c>
      <c r="C81" s="52">
        <f>C52*Hoja1!C18</f>
        <v>0</v>
      </c>
      <c r="D81" s="52">
        <f>D52*Hoja1!D18</f>
        <v>2.0807464849272304</v>
      </c>
      <c r="E81" s="52">
        <f>E52*Hoja1!E18</f>
        <v>0</v>
      </c>
      <c r="F81" s="52">
        <f>F52*Hoja1!F18</f>
        <v>0</v>
      </c>
      <c r="G81" s="52">
        <f>G52*Hoja1!G18</f>
        <v>0</v>
      </c>
      <c r="H81" s="52">
        <f>H52*Hoja1!H18</f>
        <v>0</v>
      </c>
      <c r="I81" s="52">
        <f>I52*Hoja1!I18</f>
        <v>0</v>
      </c>
      <c r="J81" s="52"/>
      <c r="K81" s="52">
        <f>K52*Hoja1!J18</f>
        <v>0</v>
      </c>
      <c r="L81" s="52">
        <f>L52*Hoja1!K18</f>
        <v>0</v>
      </c>
      <c r="M81" s="52">
        <f>M52*Hoja1!L18</f>
        <v>434.49290654788399</v>
      </c>
      <c r="N81" s="52">
        <f>N52*Hoja1!M18</f>
        <v>0.278455554245368</v>
      </c>
      <c r="O81" s="52">
        <f>O52*Hoja1!N18</f>
        <v>0</v>
      </c>
      <c r="P81" s="52">
        <f>P52*Hoja1!O18</f>
        <v>0</v>
      </c>
      <c r="Q81" s="52">
        <f>Q52*Hoja1!P18</f>
        <v>0</v>
      </c>
      <c r="R81" s="52">
        <f>R52*Hoja1!Q18</f>
        <v>120.14403763169138</v>
      </c>
      <c r="S81" s="52">
        <f>S52*Hoja1!R18</f>
        <v>2.9487308939384489</v>
      </c>
      <c r="T81" s="52">
        <f>T52*Hoja1!S18</f>
        <v>0</v>
      </c>
      <c r="U81" s="52">
        <f>U52*Hoja1!T18</f>
        <v>0</v>
      </c>
      <c r="V81" s="52">
        <f>V52*Hoja1!U18</f>
        <v>0</v>
      </c>
      <c r="W81" s="52">
        <f>W52*Hoja1!V18</f>
        <v>0</v>
      </c>
      <c r="X81" s="52">
        <f>X52*Hoja1!W18</f>
        <v>0</v>
      </c>
      <c r="Y81" s="52">
        <f>Y52*Hoja1!X18</f>
        <v>0</v>
      </c>
      <c r="Z81" s="52">
        <f>Z52*Hoja1!Y18</f>
        <v>0</v>
      </c>
      <c r="AA81" s="52">
        <f>AA52*Hoja1!Z18</f>
        <v>0</v>
      </c>
      <c r="AB81" s="52">
        <f>AB52*Hoja1!AA18</f>
        <v>0</v>
      </c>
    </row>
    <row r="82" spans="2:28" x14ac:dyDescent="0.35">
      <c r="B82" s="51" t="s">
        <v>69</v>
      </c>
      <c r="C82" s="52">
        <f>C53*Hoja1!C19</f>
        <v>0</v>
      </c>
      <c r="D82" s="52">
        <f>D53*Hoja1!D19</f>
        <v>1.2204679045800275</v>
      </c>
      <c r="E82" s="52">
        <f>E53*Hoja1!E19</f>
        <v>0</v>
      </c>
      <c r="F82" s="52">
        <f>F53*Hoja1!F19</f>
        <v>0</v>
      </c>
      <c r="G82" s="52">
        <f>G53*Hoja1!G19</f>
        <v>0</v>
      </c>
      <c r="H82" s="52">
        <f>H53*Hoja1!H19</f>
        <v>0</v>
      </c>
      <c r="I82" s="52">
        <f>I53*Hoja1!I19</f>
        <v>0</v>
      </c>
      <c r="J82" s="52"/>
      <c r="K82" s="52">
        <f>K53*Hoja1!J19</f>
        <v>0</v>
      </c>
      <c r="L82" s="52">
        <f>L53*Hoja1!K19</f>
        <v>0</v>
      </c>
      <c r="M82" s="52">
        <f>M53*Hoja1!L19</f>
        <v>1047.081049981959</v>
      </c>
      <c r="N82" s="52">
        <f>N53*Hoja1!M19</f>
        <v>47.574577649817307</v>
      </c>
      <c r="O82" s="52">
        <f>O53*Hoja1!N19</f>
        <v>3.2432860849620604E-2</v>
      </c>
      <c r="P82" s="52">
        <f>P53*Hoja1!O19</f>
        <v>0</v>
      </c>
      <c r="Q82" s="52">
        <f>Q53*Hoja1!P19</f>
        <v>0</v>
      </c>
      <c r="R82" s="52">
        <f>R53*Hoja1!Q19</f>
        <v>66.301929235910805</v>
      </c>
      <c r="S82" s="52">
        <f>S53*Hoja1!R19</f>
        <v>107.86174082273936</v>
      </c>
      <c r="T82" s="52">
        <f>T53*Hoja1!S19</f>
        <v>278.17099858397859</v>
      </c>
      <c r="U82" s="52">
        <f>U53*Hoja1!T19</f>
        <v>0</v>
      </c>
      <c r="V82" s="52">
        <f>V53*Hoja1!U19</f>
        <v>0</v>
      </c>
      <c r="W82" s="52">
        <f>W53*Hoja1!V19</f>
        <v>0</v>
      </c>
      <c r="X82" s="52">
        <f>X53*Hoja1!W19</f>
        <v>0</v>
      </c>
      <c r="Y82" s="52">
        <f>Y53*Hoja1!X19</f>
        <v>0</v>
      </c>
      <c r="Z82" s="52">
        <f>Z53*Hoja1!Y19</f>
        <v>0</v>
      </c>
      <c r="AA82" s="52">
        <f>AA53*Hoja1!Z19</f>
        <v>0</v>
      </c>
      <c r="AB82" s="52">
        <f>AB53*Hoja1!AA19</f>
        <v>0</v>
      </c>
    </row>
    <row r="83" spans="2:28" x14ac:dyDescent="0.35">
      <c r="B83" s="51" t="s">
        <v>70</v>
      </c>
      <c r="C83" s="52">
        <f>C54*Hoja1!C20</f>
        <v>0</v>
      </c>
      <c r="D83" s="52">
        <f>D54*Hoja1!D20</f>
        <v>0.39492025497750904</v>
      </c>
      <c r="E83" s="52">
        <f>E54*Hoja1!E20</f>
        <v>0</v>
      </c>
      <c r="F83" s="52">
        <f>F54*Hoja1!F20</f>
        <v>0</v>
      </c>
      <c r="G83" s="52">
        <f>G54*Hoja1!G20</f>
        <v>0</v>
      </c>
      <c r="H83" s="52">
        <f>H54*Hoja1!H20</f>
        <v>0</v>
      </c>
      <c r="I83" s="52">
        <f>I54*Hoja1!I20</f>
        <v>0</v>
      </c>
      <c r="J83" s="52"/>
      <c r="K83" s="52">
        <f>K54*Hoja1!J20</f>
        <v>0</v>
      </c>
      <c r="L83" s="52">
        <f>L54*Hoja1!K20</f>
        <v>0</v>
      </c>
      <c r="M83" s="52">
        <f>M54*Hoja1!L20</f>
        <v>187.963765629553</v>
      </c>
      <c r="N83" s="52">
        <f>N54*Hoja1!M20</f>
        <v>45.914663900370833</v>
      </c>
      <c r="O83" s="52">
        <f>O54*Hoja1!N20</f>
        <v>8.1413394218218721E-2</v>
      </c>
      <c r="P83" s="52">
        <f>P54*Hoja1!O20</f>
        <v>0</v>
      </c>
      <c r="Q83" s="52">
        <f>Q54*Hoja1!P20</f>
        <v>0</v>
      </c>
      <c r="R83" s="52">
        <f>R54*Hoja1!Q20</f>
        <v>22.680789512610176</v>
      </c>
      <c r="S83" s="52">
        <f>S54*Hoja1!R20</f>
        <v>0</v>
      </c>
      <c r="T83" s="52">
        <f>T54*Hoja1!S20</f>
        <v>0</v>
      </c>
      <c r="U83" s="52">
        <f>U54*Hoja1!T20</f>
        <v>0</v>
      </c>
      <c r="V83" s="52">
        <f>V54*Hoja1!U20</f>
        <v>0</v>
      </c>
      <c r="W83" s="52">
        <f>W54*Hoja1!V20</f>
        <v>0</v>
      </c>
      <c r="X83" s="52">
        <f>X54*Hoja1!W20</f>
        <v>0</v>
      </c>
      <c r="Y83" s="52">
        <f>Y54*Hoja1!X20</f>
        <v>0</v>
      </c>
      <c r="Z83" s="52">
        <f>Z54*Hoja1!Y20</f>
        <v>0</v>
      </c>
      <c r="AA83" s="52">
        <f>AA54*Hoja1!Z20</f>
        <v>0</v>
      </c>
      <c r="AB83" s="52">
        <f>AB54*Hoja1!AA20</f>
        <v>0</v>
      </c>
    </row>
    <row r="84" spans="2:28" x14ac:dyDescent="0.35">
      <c r="B84" s="51" t="s">
        <v>71</v>
      </c>
      <c r="C84" s="52">
        <f>C55*Hoja1!C21</f>
        <v>0</v>
      </c>
      <c r="D84" s="52">
        <f>D55*Hoja1!D21</f>
        <v>3.0795222036442791</v>
      </c>
      <c r="E84" s="52">
        <f>E55*Hoja1!E21</f>
        <v>0</v>
      </c>
      <c r="F84" s="52">
        <f>F55*Hoja1!F21</f>
        <v>0</v>
      </c>
      <c r="G84" s="52">
        <f>G55*Hoja1!G21</f>
        <v>0</v>
      </c>
      <c r="H84" s="52">
        <f>H55*Hoja1!H21</f>
        <v>0</v>
      </c>
      <c r="I84" s="52">
        <f>I55*Hoja1!I21</f>
        <v>0</v>
      </c>
      <c r="J84" s="52"/>
      <c r="K84" s="52">
        <f>K55*Hoja1!J21</f>
        <v>0</v>
      </c>
      <c r="L84" s="52">
        <f>L55*Hoja1!K21</f>
        <v>0</v>
      </c>
      <c r="M84" s="52">
        <f>M55*Hoja1!L21</f>
        <v>556.99573177149671</v>
      </c>
      <c r="N84" s="52">
        <f>N55*Hoja1!M21</f>
        <v>56.941944482036909</v>
      </c>
      <c r="O84" s="52">
        <f>O55*Hoja1!N21</f>
        <v>0</v>
      </c>
      <c r="P84" s="52">
        <f>P55*Hoja1!O21</f>
        <v>0</v>
      </c>
      <c r="Q84" s="52">
        <f>Q55*Hoja1!P21</f>
        <v>0</v>
      </c>
      <c r="R84" s="52">
        <f>R55*Hoja1!Q21</f>
        <v>179.29081584277864</v>
      </c>
      <c r="S84" s="52">
        <f>S55*Hoja1!R21</f>
        <v>4.0970347516740953</v>
      </c>
      <c r="T84" s="52">
        <f>T55*Hoja1!S21</f>
        <v>0</v>
      </c>
      <c r="U84" s="52">
        <f>U55*Hoja1!T21</f>
        <v>0</v>
      </c>
      <c r="V84" s="52">
        <f>V55*Hoja1!U21</f>
        <v>0</v>
      </c>
      <c r="W84" s="52">
        <f>W55*Hoja1!V21</f>
        <v>0</v>
      </c>
      <c r="X84" s="52">
        <f>X55*Hoja1!W21</f>
        <v>0</v>
      </c>
      <c r="Y84" s="52">
        <f>Y55*Hoja1!X21</f>
        <v>0</v>
      </c>
      <c r="Z84" s="52">
        <f>Z55*Hoja1!Y21</f>
        <v>0</v>
      </c>
      <c r="AA84" s="52">
        <f>AA55*Hoja1!Z21</f>
        <v>0</v>
      </c>
      <c r="AB84" s="52">
        <f>AB55*Hoja1!AA21</f>
        <v>0</v>
      </c>
    </row>
    <row r="85" spans="2:28" x14ac:dyDescent="0.35">
      <c r="B85" s="56" t="s">
        <v>136</v>
      </c>
      <c r="C85" s="53">
        <f>SUM(C76:C84)</f>
        <v>0</v>
      </c>
      <c r="D85" s="53">
        <f t="shared" ref="D85:AB85" si="37">SUM(D76:D84)</f>
        <v>10.642480070859172</v>
      </c>
      <c r="E85" s="53">
        <f t="shared" si="37"/>
        <v>0</v>
      </c>
      <c r="F85" s="53">
        <f t="shared" si="37"/>
        <v>0</v>
      </c>
      <c r="G85" s="53">
        <f t="shared" si="37"/>
        <v>0</v>
      </c>
      <c r="H85" s="53">
        <f t="shared" si="37"/>
        <v>1226.6745703366116</v>
      </c>
      <c r="I85" s="53">
        <f t="shared" si="37"/>
        <v>0</v>
      </c>
      <c r="J85" s="53">
        <f t="shared" si="37"/>
        <v>0</v>
      </c>
      <c r="K85" s="53">
        <f t="shared" si="37"/>
        <v>11.316341859970404</v>
      </c>
      <c r="L85" s="53">
        <f t="shared" si="37"/>
        <v>0</v>
      </c>
      <c r="M85" s="53">
        <f t="shared" si="37"/>
        <v>3497.8407937983302</v>
      </c>
      <c r="N85" s="53">
        <f t="shared" si="37"/>
        <v>277.38068964758378</v>
      </c>
      <c r="O85" s="53">
        <f t="shared" si="37"/>
        <v>1.5153859307985573</v>
      </c>
      <c r="P85" s="53">
        <f t="shared" si="37"/>
        <v>0</v>
      </c>
      <c r="Q85" s="53">
        <f t="shared" si="37"/>
        <v>0</v>
      </c>
      <c r="R85" s="53">
        <f t="shared" si="37"/>
        <v>541.07687431048407</v>
      </c>
      <c r="S85" s="53">
        <f t="shared" si="37"/>
        <v>248.56045050268162</v>
      </c>
      <c r="T85" s="53">
        <f t="shared" si="37"/>
        <v>278.17099858397859</v>
      </c>
      <c r="U85" s="53">
        <f t="shared" si="37"/>
        <v>0</v>
      </c>
      <c r="V85" s="53">
        <f t="shared" si="37"/>
        <v>0</v>
      </c>
      <c r="W85" s="53">
        <f t="shared" si="37"/>
        <v>0</v>
      </c>
      <c r="X85" s="53">
        <f t="shared" si="37"/>
        <v>0</v>
      </c>
      <c r="Y85" s="53">
        <f t="shared" ref="Y85:Z85" si="38">SUM(Y76:Y84)</f>
        <v>0</v>
      </c>
      <c r="Z85" s="53">
        <f t="shared" si="38"/>
        <v>0</v>
      </c>
      <c r="AA85" s="53">
        <f t="shared" si="37"/>
        <v>0</v>
      </c>
      <c r="AB85" s="52">
        <f t="shared" si="37"/>
        <v>0</v>
      </c>
    </row>
    <row r="86" spans="2:28" x14ac:dyDescent="0.35">
      <c r="B86" s="55" t="s">
        <v>135</v>
      </c>
      <c r="C86" s="53">
        <f>C57*Hoja1!C$23</f>
        <v>0</v>
      </c>
      <c r="D86" s="53">
        <f>D57*Hoja1!D$23</f>
        <v>0</v>
      </c>
      <c r="E86" s="53">
        <f>E57*Hoja1!E$23</f>
        <v>0</v>
      </c>
      <c r="F86" s="53">
        <f>F57*Hoja1!F$23</f>
        <v>0</v>
      </c>
      <c r="G86" s="53">
        <f>G57*Hoja1!G$23</f>
        <v>0</v>
      </c>
      <c r="H86" s="53">
        <f>H57*Hoja1!H$23</f>
        <v>0</v>
      </c>
      <c r="I86" s="53">
        <f>I57*Hoja1!I$23</f>
        <v>0</v>
      </c>
      <c r="J86" s="53">
        <f>J57*Hoja1!J$23</f>
        <v>0</v>
      </c>
      <c r="K86" s="53">
        <f>K57*Hoja1!J$23</f>
        <v>0</v>
      </c>
      <c r="L86" s="53">
        <f>L57*Hoja1!K23</f>
        <v>0</v>
      </c>
      <c r="M86" s="53">
        <f>M57*Hoja1!L$23</f>
        <v>2.1463151999999996</v>
      </c>
      <c r="N86" s="53">
        <f>N57*Hoja1!M$23</f>
        <v>708.87106002846429</v>
      </c>
      <c r="O86" s="53">
        <f>O57*Hoja1!N$23</f>
        <v>1071.5461501229265</v>
      </c>
      <c r="P86" s="53">
        <f>P57*Hoja1!O$23</f>
        <v>0</v>
      </c>
      <c r="Q86" s="53">
        <f>Q57*Hoja1!P$23</f>
        <v>28.98125888110452</v>
      </c>
      <c r="R86" s="53">
        <f>R57*Hoja1!Q$23</f>
        <v>1225.2461760495974</v>
      </c>
      <c r="S86" s="53">
        <f>S57*Hoja1!R$23</f>
        <v>0</v>
      </c>
      <c r="T86" s="53">
        <f>T57*Hoja1!S$23</f>
        <v>0</v>
      </c>
      <c r="U86" s="53">
        <f>U57*Hoja1!T$23</f>
        <v>0</v>
      </c>
      <c r="V86" s="53">
        <f>V57*Hoja1!U$23</f>
        <v>0</v>
      </c>
      <c r="W86" s="53">
        <f>W57*Hoja1!V$23</f>
        <v>0</v>
      </c>
      <c r="X86" s="53">
        <f>X57*Hoja1!W$23</f>
        <v>0</v>
      </c>
      <c r="Y86" s="53">
        <f>Y57*Hoja1!X$23</f>
        <v>0</v>
      </c>
      <c r="Z86" s="53">
        <f>Z57*Hoja1!Y$23</f>
        <v>0</v>
      </c>
      <c r="AA86" s="53">
        <f>AA57*Hoja1!Z23</f>
        <v>0</v>
      </c>
      <c r="AB86" s="52">
        <f>AB57*Hoja1!AA23</f>
        <v>0</v>
      </c>
    </row>
    <row r="87" spans="2:28" x14ac:dyDescent="0.35">
      <c r="B87" s="51" t="s">
        <v>132</v>
      </c>
      <c r="C87" s="52">
        <f>C58*Hoja1!C$23</f>
        <v>0</v>
      </c>
      <c r="D87" s="52">
        <f>D58*Hoja1!D$23</f>
        <v>0</v>
      </c>
      <c r="E87" s="52">
        <f>E58*Hoja1!E$23</f>
        <v>0</v>
      </c>
      <c r="F87" s="52">
        <f>F58*Hoja1!F$23</f>
        <v>0</v>
      </c>
      <c r="G87" s="52">
        <f>G58*Hoja1!G$23</f>
        <v>0</v>
      </c>
      <c r="H87" s="52">
        <f>H58*Hoja1!H$23</f>
        <v>0</v>
      </c>
      <c r="I87" s="52">
        <f>I58*Hoja1!I$23</f>
        <v>0</v>
      </c>
      <c r="J87" s="52">
        <f>J58*Hoja1!J$23</f>
        <v>0</v>
      </c>
      <c r="K87" s="52">
        <f>K58*Hoja1!J$23</f>
        <v>0</v>
      </c>
      <c r="L87" s="52"/>
      <c r="M87" s="52">
        <f>M58*Hoja1!L$23</f>
        <v>0</v>
      </c>
      <c r="N87" s="52">
        <f>N58*Hoja1!M$23</f>
        <v>708.87106002846429</v>
      </c>
      <c r="O87" s="52">
        <f>O58*Hoja1!N$23</f>
        <v>1069.0368223229264</v>
      </c>
      <c r="P87" s="52">
        <f>P58*Hoja1!O$23</f>
        <v>0</v>
      </c>
      <c r="Q87" s="52">
        <f>Q58*Hoja1!P$23</f>
        <v>0</v>
      </c>
      <c r="R87" s="52">
        <f>R58*Hoja1!Q$23</f>
        <v>1225.2461760495974</v>
      </c>
      <c r="S87" s="52">
        <f>S58*Hoja1!R$23</f>
        <v>0</v>
      </c>
      <c r="T87" s="52">
        <f>T58*Hoja1!S$23</f>
        <v>0</v>
      </c>
      <c r="U87" s="52">
        <f>U58*Hoja1!T$23</f>
        <v>0</v>
      </c>
      <c r="V87" s="52">
        <f>V58*Hoja1!U$23</f>
        <v>0</v>
      </c>
      <c r="W87" s="52">
        <f>W58*Hoja1!V$23</f>
        <v>0</v>
      </c>
      <c r="X87" s="52">
        <f>X58*Hoja1!W$23</f>
        <v>0</v>
      </c>
      <c r="Y87" s="52">
        <f>Y58*Hoja1!X$23</f>
        <v>0</v>
      </c>
      <c r="Z87" s="52">
        <f>Z58*Hoja1!Y$23</f>
        <v>0</v>
      </c>
      <c r="AA87" s="52"/>
      <c r="AB87" s="52"/>
    </row>
    <row r="88" spans="2:28" x14ac:dyDescent="0.35">
      <c r="B88" s="51" t="s">
        <v>133</v>
      </c>
      <c r="C88" s="52">
        <f>C59*Hoja1!C$23</f>
        <v>0</v>
      </c>
      <c r="D88" s="52">
        <f>D59*Hoja1!D$23</f>
        <v>0</v>
      </c>
      <c r="E88" s="52">
        <f>E59*Hoja1!E$23</f>
        <v>0</v>
      </c>
      <c r="F88" s="52">
        <f>F59*Hoja1!F$23</f>
        <v>0</v>
      </c>
      <c r="G88" s="52">
        <f>G59*Hoja1!G$23</f>
        <v>0</v>
      </c>
      <c r="H88" s="52">
        <f>H59*Hoja1!H$23</f>
        <v>0</v>
      </c>
      <c r="I88" s="52">
        <f>I59*Hoja1!I$23</f>
        <v>0</v>
      </c>
      <c r="J88" s="52">
        <f>J59*Hoja1!J$23</f>
        <v>0</v>
      </c>
      <c r="K88" s="52">
        <f>K59*Hoja1!J$23</f>
        <v>0</v>
      </c>
      <c r="L88" s="52"/>
      <c r="M88" s="52">
        <f>M59*Hoja1!L$23</f>
        <v>0</v>
      </c>
      <c r="N88" s="52">
        <f>N59*Hoja1!M$23</f>
        <v>0</v>
      </c>
      <c r="O88" s="52">
        <f>O59*Hoja1!N$23</f>
        <v>2.5093277999999994</v>
      </c>
      <c r="P88" s="52">
        <f>P59*Hoja1!O$23</f>
        <v>0</v>
      </c>
      <c r="Q88" s="52">
        <f>Q59*Hoja1!P$23</f>
        <v>28.98125888110452</v>
      </c>
      <c r="R88" s="52">
        <f>R59*Hoja1!Q$23</f>
        <v>0</v>
      </c>
      <c r="S88" s="52">
        <f>S59*Hoja1!R$23</f>
        <v>0</v>
      </c>
      <c r="T88" s="52">
        <f>T59*Hoja1!S$23</f>
        <v>0</v>
      </c>
      <c r="U88" s="52">
        <f>U59*Hoja1!T$23</f>
        <v>0</v>
      </c>
      <c r="V88" s="52">
        <f>V59*Hoja1!U$23</f>
        <v>0</v>
      </c>
      <c r="W88" s="52">
        <f>W59*Hoja1!V$23</f>
        <v>0</v>
      </c>
      <c r="X88" s="52">
        <f>X59*Hoja1!W$23</f>
        <v>0</v>
      </c>
      <c r="Y88" s="52">
        <f>Y59*Hoja1!X$23</f>
        <v>0</v>
      </c>
      <c r="Z88" s="52">
        <f>Z59*Hoja1!Y$23</f>
        <v>0</v>
      </c>
      <c r="AA88" s="52"/>
      <c r="AB88" s="52"/>
    </row>
    <row r="89" spans="2:28" x14ac:dyDescent="0.35">
      <c r="B89" s="51" t="s">
        <v>134</v>
      </c>
      <c r="C89" s="52">
        <f>C60*Hoja1!C$23</f>
        <v>0</v>
      </c>
      <c r="D89" s="52">
        <f>D60*Hoja1!D$23</f>
        <v>0</v>
      </c>
      <c r="E89" s="52">
        <f>E60*Hoja1!E$23</f>
        <v>0</v>
      </c>
      <c r="F89" s="52">
        <f>F60*Hoja1!F$23</f>
        <v>0</v>
      </c>
      <c r="G89" s="52">
        <f>G60*Hoja1!G$23</f>
        <v>0</v>
      </c>
      <c r="H89" s="52">
        <f>H60*Hoja1!H$23</f>
        <v>0</v>
      </c>
      <c r="I89" s="52">
        <f>I60*Hoja1!I$23</f>
        <v>0</v>
      </c>
      <c r="J89" s="52">
        <f>J60*Hoja1!J$23</f>
        <v>0</v>
      </c>
      <c r="K89" s="52">
        <f>K60*Hoja1!J$23</f>
        <v>0</v>
      </c>
      <c r="L89" s="52"/>
      <c r="M89" s="52">
        <f>M60*Hoja1!L$23</f>
        <v>2.1463151999999996</v>
      </c>
      <c r="N89" s="52">
        <f>N60*Hoja1!M$23</f>
        <v>0</v>
      </c>
      <c r="O89" s="52">
        <f>O60*Hoja1!N$23</f>
        <v>0</v>
      </c>
      <c r="P89" s="52">
        <f>P60*Hoja1!O$23</f>
        <v>0</v>
      </c>
      <c r="Q89" s="52">
        <f>Q60*Hoja1!P$23</f>
        <v>0</v>
      </c>
      <c r="R89" s="52">
        <f>R60*Hoja1!Q$23</f>
        <v>0</v>
      </c>
      <c r="S89" s="52">
        <f>S60*Hoja1!R$23</f>
        <v>0</v>
      </c>
      <c r="T89" s="52">
        <f>T60*Hoja1!S$23</f>
        <v>0</v>
      </c>
      <c r="U89" s="52">
        <f>U60*Hoja1!T$23</f>
        <v>0</v>
      </c>
      <c r="V89" s="52">
        <f>V60*Hoja1!U$23</f>
        <v>0</v>
      </c>
      <c r="W89" s="52">
        <f>W60*Hoja1!V$23</f>
        <v>0</v>
      </c>
      <c r="X89" s="52">
        <f>X60*Hoja1!W$23</f>
        <v>0</v>
      </c>
      <c r="Y89" s="52">
        <f>Y60*Hoja1!X$23</f>
        <v>0</v>
      </c>
      <c r="Z89" s="52">
        <f>Z60*Hoja1!Y$23</f>
        <v>0</v>
      </c>
      <c r="AA89" s="52"/>
      <c r="AB89" s="52"/>
    </row>
    <row r="90" spans="2:28" x14ac:dyDescent="0.35">
      <c r="B90" s="55" t="s">
        <v>139</v>
      </c>
      <c r="C90" s="53">
        <f>C61*Hoja1!C24</f>
        <v>0</v>
      </c>
      <c r="D90" s="53">
        <f>D61*Hoja1!D24</f>
        <v>0</v>
      </c>
      <c r="E90" s="53">
        <f>E61*Hoja1!E24</f>
        <v>0</v>
      </c>
      <c r="F90" s="53">
        <f>F61*Hoja1!F24</f>
        <v>0</v>
      </c>
      <c r="G90" s="53">
        <f>G61*Hoja1!G24</f>
        <v>0</v>
      </c>
      <c r="H90" s="53">
        <f>H61*Hoja1!H24</f>
        <v>0</v>
      </c>
      <c r="I90" s="53">
        <f>I61*Hoja1!I24</f>
        <v>0</v>
      </c>
      <c r="J90" s="53"/>
      <c r="K90" s="53">
        <f>K61*Hoja1!J24</f>
        <v>0</v>
      </c>
      <c r="L90" s="53">
        <f>L61*Hoja1!K24</f>
        <v>0</v>
      </c>
      <c r="M90" s="53">
        <f>M61*Hoja1!L24</f>
        <v>619.00717335074967</v>
      </c>
      <c r="N90" s="53">
        <f>N61*Hoja1!M24</f>
        <v>0</v>
      </c>
      <c r="O90" s="53">
        <f>O61*Hoja1!N24</f>
        <v>0</v>
      </c>
      <c r="P90" s="53">
        <f>P61*Hoja1!O24</f>
        <v>0</v>
      </c>
      <c r="Q90" s="53">
        <f>Q61*Hoja1!P24</f>
        <v>0</v>
      </c>
      <c r="R90" s="53">
        <f>R61*Hoja1!Q24</f>
        <v>94.585843458890906</v>
      </c>
      <c r="S90" s="53">
        <f>S61*Hoja1!R24</f>
        <v>0</v>
      </c>
      <c r="T90" s="53">
        <f>T61*Hoja1!S24</f>
        <v>0</v>
      </c>
      <c r="U90" s="53">
        <f>U61*Hoja1!T24</f>
        <v>0</v>
      </c>
      <c r="V90" s="53">
        <f>V61*Hoja1!U24</f>
        <v>0</v>
      </c>
      <c r="W90" s="53">
        <f>W61*Hoja1!V24</f>
        <v>0</v>
      </c>
      <c r="X90" s="53">
        <f>X61*Hoja1!W24</f>
        <v>0</v>
      </c>
      <c r="Y90" s="53">
        <f>Y61*Hoja1!X24</f>
        <v>0</v>
      </c>
      <c r="Z90" s="53">
        <f>Z61*Hoja1!Y24</f>
        <v>0</v>
      </c>
      <c r="AA90" s="53">
        <f>AA61*Hoja1!Z24</f>
        <v>0</v>
      </c>
      <c r="AB90" s="53">
        <f>AB61*Hoja1!AA24</f>
        <v>0</v>
      </c>
    </row>
    <row r="91" spans="2:28" x14ac:dyDescent="0.35">
      <c r="B91" s="55" t="s">
        <v>140</v>
      </c>
      <c r="C91" s="53">
        <f>C62*Hoja1!C25</f>
        <v>0</v>
      </c>
      <c r="D91" s="53">
        <f>D62*Hoja1!D25</f>
        <v>0</v>
      </c>
      <c r="E91" s="53">
        <f>E62*Hoja1!E25</f>
        <v>0</v>
      </c>
      <c r="F91" s="53">
        <f>F62*Hoja1!F25</f>
        <v>0</v>
      </c>
      <c r="G91" s="53">
        <f>G62*Hoja1!G25</f>
        <v>0</v>
      </c>
      <c r="H91" s="53">
        <f>H62*Hoja1!H25</f>
        <v>0</v>
      </c>
      <c r="I91" s="53">
        <f>I62*Hoja1!I25</f>
        <v>0</v>
      </c>
      <c r="J91" s="53"/>
      <c r="K91" s="53">
        <f>K62*Hoja1!J25</f>
        <v>0</v>
      </c>
      <c r="L91" s="53">
        <f>L62*Hoja1!K25</f>
        <v>0</v>
      </c>
      <c r="M91" s="53">
        <f>M62*Hoja1!L25</f>
        <v>0</v>
      </c>
      <c r="N91" s="53">
        <f>N62*Hoja1!M25</f>
        <v>87.976250126608562</v>
      </c>
      <c r="O91" s="53">
        <f>O62*Hoja1!N25</f>
        <v>30.031138124879391</v>
      </c>
      <c r="P91" s="53">
        <f>P62*Hoja1!O25</f>
        <v>0</v>
      </c>
      <c r="Q91" s="53">
        <f>Q62*Hoja1!P25</f>
        <v>0</v>
      </c>
      <c r="R91" s="53">
        <f>R62*Hoja1!Q25</f>
        <v>0</v>
      </c>
      <c r="S91" s="53">
        <f>S62*Hoja1!R25</f>
        <v>0</v>
      </c>
      <c r="T91" s="53">
        <f>T62*Hoja1!S25</f>
        <v>0</v>
      </c>
      <c r="U91" s="53">
        <f>U62*Hoja1!T25</f>
        <v>0</v>
      </c>
      <c r="V91" s="53">
        <f>V62*Hoja1!U25</f>
        <v>0</v>
      </c>
      <c r="W91" s="53">
        <f>W62*Hoja1!V25</f>
        <v>0</v>
      </c>
      <c r="X91" s="53">
        <f>X62*Hoja1!W25</f>
        <v>0</v>
      </c>
      <c r="Y91" s="53">
        <f>Y62*Hoja1!X25</f>
        <v>0</v>
      </c>
      <c r="Z91" s="53">
        <f>Z62*Hoja1!Y25</f>
        <v>0</v>
      </c>
      <c r="AA91" s="53">
        <f>AA62*Hoja1!Z25</f>
        <v>0</v>
      </c>
      <c r="AB91" s="53">
        <f>AB62*Hoja1!AA25</f>
        <v>0</v>
      </c>
    </row>
    <row r="92" spans="2:28" x14ac:dyDescent="0.35">
      <c r="B92" s="59" t="s">
        <v>75</v>
      </c>
      <c r="C92" s="60">
        <f>+IFERROR(C71+C75+C85+C86+C90+C91, " ")</f>
        <v>0</v>
      </c>
      <c r="D92" s="60">
        <f t="shared" ref="D92:AB92" si="39">+IFERROR(D71+D75+D85+D86+D90+D91, " ")</f>
        <v>10.642480070859172</v>
      </c>
      <c r="E92" s="60">
        <f t="shared" si="39"/>
        <v>0</v>
      </c>
      <c r="F92" s="60">
        <f t="shared" si="39"/>
        <v>0</v>
      </c>
      <c r="G92" s="60">
        <f t="shared" si="39"/>
        <v>135.91989492080171</v>
      </c>
      <c r="H92" s="60">
        <f t="shared" si="39"/>
        <v>1226.6745703366116</v>
      </c>
      <c r="I92" s="60">
        <f t="shared" si="39"/>
        <v>16.05631700760102</v>
      </c>
      <c r="J92" s="60">
        <f t="shared" si="39"/>
        <v>0</v>
      </c>
      <c r="K92" s="60">
        <f t="shared" si="39"/>
        <v>13.070132855879727</v>
      </c>
      <c r="L92" s="60">
        <f t="shared" si="39"/>
        <v>0</v>
      </c>
      <c r="M92" s="60">
        <f t="shared" si="39"/>
        <v>7791.5350193039676</v>
      </c>
      <c r="N92" s="60">
        <f t="shared" si="39"/>
        <v>3441.927094954322</v>
      </c>
      <c r="O92" s="60">
        <f t="shared" si="39"/>
        <v>1103.1119744319492</v>
      </c>
      <c r="P92" s="60">
        <f t="shared" si="39"/>
        <v>0.83718139510695844</v>
      </c>
      <c r="Q92" s="60">
        <f t="shared" si="39"/>
        <v>28.98125888110452</v>
      </c>
      <c r="R92" s="60">
        <f t="shared" si="39"/>
        <v>1980.5950164430074</v>
      </c>
      <c r="S92" s="60">
        <f t="shared" si="39"/>
        <v>248.56045050268162</v>
      </c>
      <c r="T92" s="60">
        <f t="shared" si="39"/>
        <v>278.17099858397859</v>
      </c>
      <c r="U92" s="60">
        <f t="shared" si="39"/>
        <v>17.758183442874994</v>
      </c>
      <c r="V92" s="60">
        <f t="shared" si="39"/>
        <v>0</v>
      </c>
      <c r="W92" s="60">
        <f t="shared" si="39"/>
        <v>0</v>
      </c>
      <c r="X92" s="60">
        <f t="shared" si="39"/>
        <v>0</v>
      </c>
      <c r="Y92" s="60">
        <f t="shared" ref="Y92:Z92" si="40">+IFERROR(Y71+Y75+Y85+Y86+Y90+Y91, " ")</f>
        <v>0</v>
      </c>
      <c r="Z92" s="60">
        <f t="shared" si="40"/>
        <v>0</v>
      </c>
      <c r="AA92" s="60">
        <f t="shared" si="39"/>
        <v>0</v>
      </c>
      <c r="AB92" s="60">
        <f t="shared" si="39"/>
        <v>0</v>
      </c>
    </row>
    <row r="93" spans="2:28" x14ac:dyDescent="0.35">
      <c r="B93" s="59" t="s">
        <v>76</v>
      </c>
      <c r="C93" s="53">
        <f>C64*Hoja1!C27</f>
        <v>0</v>
      </c>
      <c r="D93" s="60">
        <f t="shared" ref="D93" si="41">IFERROR(D92/D63, " ")</f>
        <v>0.7</v>
      </c>
      <c r="E93" s="60">
        <f t="shared" ref="E93" si="42">IFERROR(E92/E63, " ")</f>
        <v>0</v>
      </c>
      <c r="F93" s="60" t="str">
        <f t="shared" ref="F93" si="43">IFERROR(F92/F63, " ")</f>
        <v xml:space="preserve"> </v>
      </c>
      <c r="G93" s="60">
        <f t="shared" ref="G93" si="44">IFERROR(G92/G63, " ")</f>
        <v>0.11217799047012178</v>
      </c>
      <c r="H93" s="60">
        <f t="shared" ref="H93" si="45">IFERROR(H92/H63, " ")</f>
        <v>0.65</v>
      </c>
      <c r="I93" s="60">
        <f t="shared" ref="I93" si="46">IFERROR(I92/I63, " ")</f>
        <v>0.22614886003423371</v>
      </c>
      <c r="J93" s="60" t="str">
        <f t="shared" ref="J93" si="47">IFERROR(J92/J63, " ")</f>
        <v xml:space="preserve"> </v>
      </c>
      <c r="K93" s="60">
        <f t="shared" ref="K93" si="48">IFERROR(K92/K63, " ")</f>
        <v>0.26208241885486527</v>
      </c>
      <c r="L93" s="60" t="str">
        <f t="shared" ref="L93" si="49">IFERROR(L92/L63, " ")</f>
        <v xml:space="preserve"> </v>
      </c>
      <c r="M93" s="60">
        <f t="shared" ref="M93" si="50">IFERROR(M92/M63, " ")</f>
        <v>0.64045557909506223</v>
      </c>
      <c r="N93" s="60">
        <f t="shared" ref="N93" si="51">IFERROR(N92/N63, " ")</f>
        <v>0.34796861050818267</v>
      </c>
      <c r="O93" s="60">
        <f t="shared" ref="O93" si="52">IFERROR(O92/O63, " ")</f>
        <v>0.17999912891746037</v>
      </c>
      <c r="P93" s="60">
        <f t="shared" ref="P93" si="53">IFERROR(P92/P63, " ")</f>
        <v>1.4014455684200677E-2</v>
      </c>
      <c r="Q93" s="60">
        <f t="shared" ref="Q93" si="54">IFERROR(Q92/Q63, " ")</f>
        <v>0.18</v>
      </c>
      <c r="R93" s="60">
        <f t="shared" ref="R93" si="55">IFERROR(R92/R63, " ")</f>
        <v>0.29981320652356558</v>
      </c>
      <c r="S93" s="60">
        <f t="shared" ref="S93" si="56">IFERROR(S92/S63, " ")</f>
        <v>0.63000000000000012</v>
      </c>
      <c r="T93" s="60">
        <f t="shared" ref="T93" si="57">IFERROR(T92/T63, " ")</f>
        <v>0.65</v>
      </c>
      <c r="U93" s="60">
        <f t="shared" ref="U93" si="58">IFERROR(U92/U63, " ")</f>
        <v>0.19742697753196103</v>
      </c>
      <c r="V93" s="60" t="str">
        <f t="shared" ref="V93" si="59">IFERROR(V92/V63, " ")</f>
        <v xml:space="preserve"> </v>
      </c>
      <c r="W93" s="60" t="str">
        <f t="shared" ref="W93" si="60">IFERROR(W92/W63, " ")</f>
        <v xml:space="preserve"> </v>
      </c>
      <c r="X93" s="60" t="str">
        <f t="shared" ref="X93" si="61">IFERROR(X92/X63, " ")</f>
        <v xml:space="preserve"> </v>
      </c>
      <c r="Y93" s="60" t="str">
        <f t="shared" ref="Y93:Z93" si="62">IFERROR(Y92/Y63, " ")</f>
        <v xml:space="preserve"> </v>
      </c>
      <c r="Z93" s="60" t="str">
        <f t="shared" si="62"/>
        <v xml:space="preserve"> </v>
      </c>
      <c r="AA93" s="60" t="str">
        <f t="shared" ref="AA93" si="63">IFERROR(AA92/AA63, " ")</f>
        <v xml:space="preserve"> </v>
      </c>
      <c r="AB93" s="60" t="str">
        <f t="shared" ref="AB93" si="64">IFERROR(AB92/AB63, " ")</f>
        <v xml:space="preserve"> </v>
      </c>
    </row>
    <row r="95" spans="2:28" ht="18" x14ac:dyDescent="0.35">
      <c r="B95" s="123" t="s">
        <v>143</v>
      </c>
    </row>
    <row r="96" spans="2:28" x14ac:dyDescent="0.35">
      <c r="B96" s="69" t="s">
        <v>130</v>
      </c>
    </row>
    <row r="100" spans="3:28" x14ac:dyDescent="0.35">
      <c r="C100" s="68">
        <f>+C32-C63</f>
        <v>0</v>
      </c>
      <c r="D100" s="68">
        <f t="shared" ref="D100:AB100" si="65">+D32-D63</f>
        <v>0</v>
      </c>
      <c r="E100" s="68">
        <f t="shared" si="65"/>
        <v>0</v>
      </c>
      <c r="F100" s="68">
        <f t="shared" si="65"/>
        <v>0</v>
      </c>
      <c r="G100" s="68">
        <f t="shared" si="65"/>
        <v>0</v>
      </c>
      <c r="H100" s="68">
        <f t="shared" si="65"/>
        <v>0</v>
      </c>
      <c r="I100" s="68">
        <f t="shared" si="65"/>
        <v>0</v>
      </c>
      <c r="J100" s="68">
        <f t="shared" si="65"/>
        <v>0</v>
      </c>
      <c r="K100" s="68">
        <f t="shared" si="65"/>
        <v>0</v>
      </c>
      <c r="L100" s="68">
        <f t="shared" si="65"/>
        <v>0</v>
      </c>
      <c r="M100" s="68">
        <f t="shared" si="65"/>
        <v>0</v>
      </c>
      <c r="N100" s="68">
        <f t="shared" si="65"/>
        <v>0</v>
      </c>
      <c r="O100" s="68">
        <f>+O32-O63</f>
        <v>0</v>
      </c>
      <c r="P100" s="68">
        <f t="shared" si="65"/>
        <v>0</v>
      </c>
      <c r="Q100" s="68">
        <f t="shared" si="65"/>
        <v>0</v>
      </c>
      <c r="R100" s="68">
        <f t="shared" si="65"/>
        <v>0</v>
      </c>
      <c r="S100" s="68">
        <f t="shared" si="65"/>
        <v>0</v>
      </c>
      <c r="T100" s="68">
        <f t="shared" si="65"/>
        <v>0</v>
      </c>
      <c r="U100" s="68">
        <f t="shared" si="65"/>
        <v>0</v>
      </c>
      <c r="V100" s="68">
        <f t="shared" si="65"/>
        <v>0</v>
      </c>
      <c r="W100" s="68">
        <f t="shared" si="65"/>
        <v>0</v>
      </c>
      <c r="X100" s="68">
        <f t="shared" si="65"/>
        <v>0</v>
      </c>
      <c r="Y100" s="68"/>
      <c r="Z100" s="68"/>
      <c r="AA100" s="68">
        <f t="shared" si="65"/>
        <v>0</v>
      </c>
      <c r="AB100" s="68">
        <f t="shared" si="65"/>
        <v>0</v>
      </c>
    </row>
  </sheetData>
  <mergeCells count="6">
    <mergeCell ref="C1:L1"/>
    <mergeCell ref="M1:AA1"/>
    <mergeCell ref="D37:L37"/>
    <mergeCell ref="M37:AA37"/>
    <mergeCell ref="D66:L66"/>
    <mergeCell ref="M66:AA66"/>
  </mergeCells>
  <printOptions horizontalCentered="1" verticalCentered="1"/>
  <pageMargins left="0.39370078740157483" right="0.39370078740157483" top="0.74803149606299213" bottom="0.74803149606299213" header="0.31496062992125984" footer="0.31496062992125984"/>
  <pageSetup paperSize="9" scale="32" orientation="landscape" horizontalDpi="200" verticalDpi="200" r:id="rId1"/>
  <ignoredErrors>
    <ignoredError sqref="K26 C6:E6 C17:I17 F9:I9 C10:I10 K7:K10 G14:I14 K25:W25 M22:R22 C23 D22:I22 N6:X6 T22:X22 K13:K14 C25:I25 C24:D24 F24:I24 K17:K23 P23:Q23 M17:X17 M8:X8 M13 N14:Q14 N16 N23 C8:I8 F7:I7 D13:I13 E23:I23 C30:I34 E26:I26 C26:C27 F27:G27 C19:I21 C18:F18 H18:I18 C28:F29 H28:H29 C16:E16 I16 I27 K29:K34 K24:L24 N24:X24 M7 P7 M10:X10 M9 T13:U13 P16:Q16 U7:V7 T9:X9 T14:X14 T16:X16 T23:U23 M19:X21 M18:T18 V18:X18 W13:X13 W23:X23 G16"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H100"/>
  <sheetViews>
    <sheetView showZeros="0" zoomScale="90" zoomScaleNormal="90" workbookViewId="0">
      <pane xSplit="2" ySplit="2" topLeftCell="C3" activePane="bottomRight" state="frozen"/>
      <selection activeCell="AJ35" sqref="AJ35"/>
      <selection pane="topRight" activeCell="AJ35" sqref="AJ35"/>
      <selection pane="bottomLeft" activeCell="AJ35" sqref="AJ35"/>
      <selection pane="bottomRight" activeCell="AJ35" sqref="AJ35"/>
    </sheetView>
  </sheetViews>
  <sheetFormatPr baseColWidth="10" defaultColWidth="11.42578125" defaultRowHeight="15" x14ac:dyDescent="0.35"/>
  <cols>
    <col min="1" max="1" width="2.140625" style="1" customWidth="1"/>
    <col min="2" max="2" width="22.7109375" style="1" customWidth="1"/>
    <col min="3" max="3" width="9.7109375" style="1" customWidth="1"/>
    <col min="4" max="4" width="9.42578125" style="1" customWidth="1"/>
    <col min="5" max="6" width="9.140625" style="1" customWidth="1"/>
    <col min="7" max="7" width="9.5703125" style="1" customWidth="1"/>
    <col min="8" max="8" width="8.5703125" style="1" customWidth="1"/>
    <col min="9" max="9" width="9.140625" style="1" customWidth="1"/>
    <col min="10" max="10" width="9.28515625" style="1" customWidth="1"/>
    <col min="11" max="11" width="10.7109375" style="1" customWidth="1"/>
    <col min="12" max="12" width="11.42578125" style="1" customWidth="1"/>
    <col min="13" max="13" width="10.5703125" style="1" customWidth="1"/>
    <col min="14" max="14" width="9.85546875" style="1" customWidth="1"/>
    <col min="15" max="15" width="12" style="1" customWidth="1"/>
    <col min="16" max="16" width="9.85546875" style="1" customWidth="1"/>
    <col min="17" max="17" width="9.42578125" style="1" customWidth="1"/>
    <col min="18" max="19" width="10.140625" style="1" customWidth="1"/>
    <col min="20" max="20" width="8.7109375" style="1" customWidth="1"/>
    <col min="21" max="21" width="10" style="1" customWidth="1"/>
    <col min="22" max="22" width="9" style="1" customWidth="1"/>
    <col min="23" max="23" width="10.5703125" style="1" customWidth="1"/>
    <col min="24" max="26" width="12.140625" style="1" customWidth="1"/>
    <col min="27" max="27" width="11" style="1" customWidth="1"/>
    <col min="28" max="28" width="9.7109375" style="1" customWidth="1"/>
    <col min="29" max="29" width="7.7109375" style="1" customWidth="1"/>
    <col min="30" max="16384" width="11.42578125" style="1"/>
  </cols>
  <sheetData>
    <row r="1" spans="2:34" x14ac:dyDescent="0.35">
      <c r="C1" s="149" t="s">
        <v>0</v>
      </c>
      <c r="D1" s="150"/>
      <c r="E1" s="150"/>
      <c r="F1" s="150"/>
      <c r="G1" s="150"/>
      <c r="H1" s="150"/>
      <c r="I1" s="150"/>
      <c r="J1" s="150"/>
      <c r="K1" s="150"/>
      <c r="L1" s="151"/>
      <c r="M1" s="149" t="s">
        <v>1</v>
      </c>
      <c r="N1" s="150"/>
      <c r="O1" s="150"/>
      <c r="P1" s="150"/>
      <c r="Q1" s="150"/>
      <c r="R1" s="150"/>
      <c r="S1" s="150"/>
      <c r="T1" s="150"/>
      <c r="U1" s="150"/>
      <c r="V1" s="150"/>
      <c r="W1" s="150"/>
      <c r="X1" s="150"/>
      <c r="Y1" s="150"/>
      <c r="Z1" s="150"/>
      <c r="AA1" s="151"/>
    </row>
    <row r="2" spans="2:34" ht="45.75" customHeight="1" x14ac:dyDescent="0.35">
      <c r="B2" s="2" t="s">
        <v>108</v>
      </c>
      <c r="C2" s="3" t="s">
        <v>83</v>
      </c>
      <c r="D2" s="3" t="s">
        <v>84</v>
      </c>
      <c r="E2" s="3" t="s">
        <v>85</v>
      </c>
      <c r="F2" s="3" t="s">
        <v>86</v>
      </c>
      <c r="G2" s="3" t="s">
        <v>87</v>
      </c>
      <c r="H2" s="113" t="s">
        <v>124</v>
      </c>
      <c r="I2" s="3" t="s">
        <v>89</v>
      </c>
      <c r="J2" s="3" t="s">
        <v>90</v>
      </c>
      <c r="K2" s="3" t="s">
        <v>125</v>
      </c>
      <c r="L2" s="3" t="s">
        <v>10</v>
      </c>
      <c r="M2" s="3" t="s">
        <v>92</v>
      </c>
      <c r="N2" s="3" t="s">
        <v>93</v>
      </c>
      <c r="O2" s="3" t="s">
        <v>94</v>
      </c>
      <c r="P2" s="3" t="s">
        <v>95</v>
      </c>
      <c r="Q2" s="3" t="s">
        <v>96</v>
      </c>
      <c r="R2" s="3" t="s">
        <v>97</v>
      </c>
      <c r="S2" s="3" t="s">
        <v>98</v>
      </c>
      <c r="T2" s="3" t="s">
        <v>99</v>
      </c>
      <c r="U2" s="3" t="s">
        <v>100</v>
      </c>
      <c r="V2" s="3" t="s">
        <v>101</v>
      </c>
      <c r="W2" s="3" t="s">
        <v>126</v>
      </c>
      <c r="X2" s="113" t="s">
        <v>127</v>
      </c>
      <c r="Y2" s="113" t="s">
        <v>128</v>
      </c>
      <c r="Z2" s="113" t="s">
        <v>129</v>
      </c>
      <c r="AA2" s="3" t="s">
        <v>22</v>
      </c>
      <c r="AB2" s="3" t="s">
        <v>23</v>
      </c>
      <c r="AD2" s="19"/>
    </row>
    <row r="3" spans="2:34" hidden="1" x14ac:dyDescent="0.35">
      <c r="B3" s="4"/>
      <c r="C3" s="5" t="s">
        <v>24</v>
      </c>
      <c r="D3" s="5" t="s">
        <v>25</v>
      </c>
      <c r="E3" s="5" t="s">
        <v>26</v>
      </c>
      <c r="F3" s="5" t="s">
        <v>27</v>
      </c>
      <c r="G3" s="5" t="s">
        <v>26</v>
      </c>
      <c r="H3" s="5" t="s">
        <v>26</v>
      </c>
      <c r="I3" s="5" t="s">
        <v>27</v>
      </c>
      <c r="J3" s="5" t="s">
        <v>27</v>
      </c>
      <c r="K3" s="5" t="s">
        <v>26</v>
      </c>
      <c r="L3" s="4"/>
      <c r="M3" s="5" t="s">
        <v>27</v>
      </c>
      <c r="N3" s="5" t="s">
        <v>24</v>
      </c>
      <c r="O3" s="5" t="s">
        <v>24</v>
      </c>
      <c r="P3" s="5" t="s">
        <v>24</v>
      </c>
      <c r="Q3" s="5" t="s">
        <v>24</v>
      </c>
      <c r="R3" s="5" t="s">
        <v>24</v>
      </c>
      <c r="S3" s="5" t="s">
        <v>24</v>
      </c>
      <c r="T3" s="5" t="s">
        <v>26</v>
      </c>
      <c r="U3" s="5" t="s">
        <v>26</v>
      </c>
      <c r="V3" s="5" t="s">
        <v>28</v>
      </c>
      <c r="W3" s="5" t="s">
        <v>24</v>
      </c>
      <c r="X3" s="5" t="s">
        <v>24</v>
      </c>
      <c r="Y3" s="5"/>
      <c r="Z3" s="5"/>
      <c r="AA3" s="4"/>
      <c r="AB3" s="4"/>
    </row>
    <row r="4" spans="2:34" s="12" customFormat="1" hidden="1" x14ac:dyDescent="0.35">
      <c r="B4" s="6" t="s">
        <v>29</v>
      </c>
      <c r="C4" s="7">
        <v>7.1948773150458374</v>
      </c>
      <c r="D4" s="7">
        <v>1.2048408151726546</v>
      </c>
      <c r="E4" s="7">
        <v>1.4285829437369013</v>
      </c>
      <c r="F4" s="7">
        <v>11.629353395161814</v>
      </c>
      <c r="G4" s="7">
        <v>2.7778280621747231</v>
      </c>
      <c r="H4" s="7">
        <v>7.2055094621049687</v>
      </c>
      <c r="I4" s="9">
        <v>11.629533262194677</v>
      </c>
      <c r="J4" s="9">
        <v>11.629533262194677</v>
      </c>
      <c r="K4" s="7">
        <v>7.2055163336125405</v>
      </c>
      <c r="L4" s="8"/>
      <c r="M4" s="9">
        <v>11.629533262194677</v>
      </c>
      <c r="N4" s="9">
        <v>10.753851420746319</v>
      </c>
      <c r="O4" s="9">
        <v>8.0654264876862918</v>
      </c>
      <c r="P4" s="9">
        <v>7.5190456431535262</v>
      </c>
      <c r="Q4" s="9">
        <v>7.5190456431535262</v>
      </c>
      <c r="R4" s="9">
        <v>7.1949347853615295</v>
      </c>
      <c r="S4" s="9">
        <v>6.9929791324213628</v>
      </c>
      <c r="T4" s="9">
        <v>1.47057186586893</v>
      </c>
      <c r="U4" s="9">
        <v>1.4491330687278046</v>
      </c>
      <c r="V4" s="7">
        <v>7.2055094621049687</v>
      </c>
      <c r="W4" s="7">
        <v>7.2055094621049687</v>
      </c>
      <c r="X4" s="7">
        <v>7.2055094621049687</v>
      </c>
      <c r="Y4" s="7">
        <v>7.2055094621049687</v>
      </c>
      <c r="Z4" s="7">
        <v>7.2055094621049687</v>
      </c>
      <c r="AA4" s="10"/>
      <c r="AB4" s="11"/>
    </row>
    <row r="5" spans="2:34" s="12" customFormat="1" hidden="1" x14ac:dyDescent="0.35">
      <c r="B5" s="6"/>
      <c r="C5" s="7"/>
      <c r="D5" s="7"/>
      <c r="E5" s="7"/>
      <c r="F5" s="7"/>
      <c r="G5" s="7"/>
      <c r="H5" s="7"/>
      <c r="I5" s="7"/>
      <c r="J5" s="7"/>
      <c r="K5" s="7"/>
      <c r="L5" s="8"/>
      <c r="M5" s="9"/>
      <c r="N5" s="9"/>
      <c r="O5" s="9"/>
      <c r="P5" s="9"/>
      <c r="Q5" s="9"/>
      <c r="R5" s="9"/>
      <c r="S5" s="9"/>
      <c r="T5" s="9"/>
      <c r="U5" s="9"/>
      <c r="V5" s="7"/>
      <c r="W5" s="7"/>
      <c r="X5" s="7"/>
      <c r="Y5" s="7"/>
      <c r="Z5" s="7"/>
      <c r="AA5" s="10"/>
      <c r="AB5" s="11"/>
    </row>
    <row r="6" spans="2:34" s="19" customFormat="1" ht="17.100000000000001" customHeight="1" x14ac:dyDescent="0.25">
      <c r="B6" s="13" t="s">
        <v>30</v>
      </c>
      <c r="C6" s="14"/>
      <c r="D6" s="14"/>
      <c r="E6" s="14"/>
      <c r="F6" s="14">
        <v>1817.3985768878729</v>
      </c>
      <c r="G6" s="14">
        <v>1484.7900301490336</v>
      </c>
      <c r="H6" s="14">
        <v>2022.7606470754183</v>
      </c>
      <c r="I6" s="14">
        <v>73.844717582922954</v>
      </c>
      <c r="J6" s="14"/>
      <c r="K6" s="14">
        <v>76.185180792519262</v>
      </c>
      <c r="L6" s="15"/>
      <c r="M6" s="14">
        <f>SUMIF(M13:M21,"&gt;0")</f>
        <v>13674.698893772016</v>
      </c>
      <c r="N6" s="14">
        <f>SUMIF(N13:N21,"&gt;0")</f>
        <v>289.28254686904774</v>
      </c>
      <c r="O6" s="14">
        <f t="shared" ref="O6:X6" si="0">SUMIF(O13:O21,"&gt;0")</f>
        <v>2095.8821067100002</v>
      </c>
      <c r="P6" s="14">
        <f t="shared" si="0"/>
        <v>69.009402457599947</v>
      </c>
      <c r="Q6" s="14">
        <f t="shared" si="0"/>
        <v>1656.2256589823992</v>
      </c>
      <c r="R6" s="14">
        <f t="shared" si="0"/>
        <v>2544.1046034066658</v>
      </c>
      <c r="S6" s="14">
        <f t="shared" si="0"/>
        <v>2420.6582650401915</v>
      </c>
      <c r="T6" s="14">
        <f t="shared" si="0"/>
        <v>0</v>
      </c>
      <c r="U6" s="14">
        <f t="shared" si="0"/>
        <v>89.14892274349593</v>
      </c>
      <c r="V6" s="14">
        <f t="shared" si="0"/>
        <v>97.543990880541585</v>
      </c>
      <c r="W6" s="14">
        <f t="shared" si="0"/>
        <v>0</v>
      </c>
      <c r="X6" s="14">
        <f t="shared" si="0"/>
        <v>0</v>
      </c>
      <c r="Y6" s="14"/>
      <c r="Z6" s="14"/>
      <c r="AA6" s="16"/>
      <c r="AB6" s="16"/>
      <c r="AC6" s="17"/>
      <c r="AD6" s="18"/>
    </row>
    <row r="7" spans="2:34" s="19" customFormat="1" ht="17.100000000000001" customHeight="1" x14ac:dyDescent="0.25">
      <c r="B7" s="20" t="s">
        <v>31</v>
      </c>
      <c r="C7" s="21">
        <v>9316.0786499999958</v>
      </c>
      <c r="D7" s="21">
        <v>556.292178919398</v>
      </c>
      <c r="E7" s="21">
        <v>910.25598400000092</v>
      </c>
      <c r="F7" s="21"/>
      <c r="G7" s="21"/>
      <c r="H7" s="21"/>
      <c r="I7" s="21"/>
      <c r="J7" s="21"/>
      <c r="K7" s="21"/>
      <c r="L7" s="22"/>
      <c r="M7" s="21"/>
      <c r="N7" s="21">
        <v>9478.4936900000157</v>
      </c>
      <c r="O7" s="21">
        <v>5323.4634700000006</v>
      </c>
      <c r="P7" s="21"/>
      <c r="Q7" s="21">
        <v>1599.0011699999995</v>
      </c>
      <c r="R7" s="21">
        <v>7543.4305499999991</v>
      </c>
      <c r="S7" s="21">
        <v>7818.7145600000031</v>
      </c>
      <c r="T7" s="21">
        <v>275.6421634592333</v>
      </c>
      <c r="U7" s="21"/>
      <c r="V7" s="21"/>
      <c r="W7" s="21">
        <v>0</v>
      </c>
      <c r="X7" s="21">
        <v>258.23829000000001</v>
      </c>
      <c r="Y7" s="21">
        <v>548.41563999999994</v>
      </c>
      <c r="Z7" s="21">
        <v>271.49410999999998</v>
      </c>
      <c r="AA7" s="23"/>
      <c r="AB7" s="23"/>
      <c r="AC7" s="17"/>
    </row>
    <row r="8" spans="2:34" s="19" customFormat="1" ht="17.100000000000001" customHeight="1" x14ac:dyDescent="0.25">
      <c r="B8" s="13" t="s">
        <v>32</v>
      </c>
      <c r="C8" s="14"/>
      <c r="D8" s="14"/>
      <c r="E8" s="14"/>
      <c r="F8" s="14"/>
      <c r="G8" s="14"/>
      <c r="H8" s="14"/>
      <c r="I8" s="14"/>
      <c r="J8" s="14"/>
      <c r="K8" s="14"/>
      <c r="L8" s="15"/>
      <c r="M8" s="14"/>
      <c r="N8" s="14"/>
      <c r="O8" s="14"/>
      <c r="P8" s="14"/>
      <c r="Q8" s="14"/>
      <c r="R8" s="14"/>
      <c r="S8" s="14"/>
      <c r="T8" s="14"/>
      <c r="U8" s="14"/>
      <c r="V8" s="14"/>
      <c r="W8" s="14"/>
      <c r="X8" s="14"/>
      <c r="Y8" s="14"/>
      <c r="Z8" s="14"/>
      <c r="AA8" s="16"/>
      <c r="AB8" s="16"/>
      <c r="AE8" s="73"/>
      <c r="AF8" s="73"/>
      <c r="AG8" s="73"/>
      <c r="AH8" s="73"/>
    </row>
    <row r="9" spans="2:34" s="19" customFormat="1" ht="17.100000000000001" customHeight="1" x14ac:dyDescent="0.25">
      <c r="B9" s="20" t="s">
        <v>33</v>
      </c>
      <c r="C9" s="21">
        <v>35.974338999999908</v>
      </c>
      <c r="D9" s="21">
        <v>-25.684133649895841</v>
      </c>
      <c r="E9" s="21">
        <v>42.278701533099486</v>
      </c>
      <c r="F9" s="21"/>
      <c r="G9" s="21"/>
      <c r="H9" s="21"/>
      <c r="I9" s="21"/>
      <c r="J9" s="21"/>
      <c r="K9" s="21"/>
      <c r="L9" s="22"/>
      <c r="M9" s="21"/>
      <c r="N9" s="21">
        <v>-8.4660500000000152</v>
      </c>
      <c r="O9" s="21">
        <v>140.49163000000007</v>
      </c>
      <c r="P9" s="21">
        <v>1.2625951999999994</v>
      </c>
      <c r="Q9" s="21">
        <v>30.302284799999974</v>
      </c>
      <c r="R9" s="21">
        <v>-61.93484999999999</v>
      </c>
      <c r="S9" s="21">
        <v>-40.599260000000022</v>
      </c>
      <c r="T9" s="21"/>
      <c r="U9" s="21"/>
      <c r="V9" s="21"/>
      <c r="W9" s="21"/>
      <c r="X9" s="21"/>
      <c r="Y9" s="21"/>
      <c r="Z9" s="21"/>
      <c r="AA9" s="23"/>
      <c r="AB9" s="23"/>
      <c r="AC9" s="17"/>
      <c r="AE9" s="73"/>
      <c r="AF9" s="73"/>
      <c r="AG9" s="73"/>
      <c r="AH9" s="73"/>
    </row>
    <row r="10" spans="2:34" s="19" customFormat="1" ht="17.100000000000001" customHeight="1" x14ac:dyDescent="0.25">
      <c r="B10" s="13" t="s">
        <v>34</v>
      </c>
      <c r="C10" s="14"/>
      <c r="D10" s="14"/>
      <c r="E10" s="14"/>
      <c r="F10" s="14"/>
      <c r="G10" s="14"/>
      <c r="H10" s="14"/>
      <c r="I10" s="14"/>
      <c r="J10" s="14"/>
      <c r="K10" s="14"/>
      <c r="L10" s="15"/>
      <c r="M10" s="14"/>
      <c r="N10" s="14"/>
      <c r="O10" s="14"/>
      <c r="P10" s="14"/>
      <c r="Q10" s="14"/>
      <c r="R10" s="14"/>
      <c r="S10" s="14"/>
      <c r="T10" s="14"/>
      <c r="U10" s="14"/>
      <c r="V10" s="14"/>
      <c r="W10" s="14"/>
      <c r="X10" s="14"/>
      <c r="Y10" s="14"/>
      <c r="Z10" s="14"/>
      <c r="AA10" s="16"/>
      <c r="AB10" s="16"/>
      <c r="AE10" s="73"/>
      <c r="AF10" s="73"/>
      <c r="AG10" s="73"/>
      <c r="AH10" s="73"/>
    </row>
    <row r="11" spans="2:34" s="19" customFormat="1" ht="17.100000000000001" customHeight="1" x14ac:dyDescent="0.25">
      <c r="B11" s="20" t="s">
        <v>78</v>
      </c>
      <c r="C11" s="21"/>
      <c r="D11" s="21"/>
      <c r="E11" s="21"/>
      <c r="F11" s="21"/>
      <c r="G11" s="21"/>
      <c r="H11" s="21"/>
      <c r="I11" s="21"/>
      <c r="J11" s="21"/>
      <c r="K11" s="21"/>
      <c r="L11" s="21"/>
      <c r="M11" s="21"/>
      <c r="N11" s="21"/>
      <c r="O11" s="21"/>
      <c r="P11" s="21"/>
      <c r="Q11" s="21">
        <v>3139.5758333333333</v>
      </c>
      <c r="R11" s="21"/>
      <c r="S11" s="21"/>
      <c r="T11" s="21"/>
      <c r="U11" s="21"/>
      <c r="V11" s="21"/>
      <c r="W11" s="21"/>
      <c r="X11" s="21"/>
      <c r="Y11" s="21"/>
      <c r="Z11" s="21"/>
      <c r="AA11" s="23"/>
      <c r="AB11" s="23"/>
      <c r="AE11" s="84"/>
      <c r="AF11" s="84"/>
      <c r="AG11" s="84"/>
      <c r="AH11" s="84"/>
    </row>
    <row r="12" spans="2:34" s="19" customFormat="1" ht="17.100000000000001" customHeight="1" thickBot="1" x14ac:dyDescent="0.3">
      <c r="B12" s="24" t="s">
        <v>35</v>
      </c>
      <c r="C12" s="25">
        <f>C6+C7-C8+C9-C10-C11</f>
        <v>9352.0529889999962</v>
      </c>
      <c r="D12" s="25">
        <f t="shared" ref="D12:K12" si="1">D6+D7-D8+D9-D10-D11</f>
        <v>530.6080452695021</v>
      </c>
      <c r="E12" s="25">
        <f t="shared" si="1"/>
        <v>952.5346855331004</v>
      </c>
      <c r="F12" s="25">
        <f t="shared" si="1"/>
        <v>1817.3985768878729</v>
      </c>
      <c r="G12" s="25">
        <f t="shared" si="1"/>
        <v>1484.7900301490336</v>
      </c>
      <c r="H12" s="25">
        <f t="shared" si="1"/>
        <v>2022.7606470754183</v>
      </c>
      <c r="I12" s="25">
        <f t="shared" si="1"/>
        <v>73.844717582922954</v>
      </c>
      <c r="J12" s="25">
        <f t="shared" si="1"/>
        <v>0</v>
      </c>
      <c r="K12" s="25">
        <f t="shared" si="1"/>
        <v>76.185180792519262</v>
      </c>
      <c r="L12" s="26"/>
      <c r="M12" s="25">
        <f>M6+M7-M8+M9-M10-M11</f>
        <v>13674.698893772016</v>
      </c>
      <c r="N12" s="25">
        <f t="shared" ref="N12:Z12" si="2">N6+N7-N8+N9-N10-N11</f>
        <v>9759.3101868690628</v>
      </c>
      <c r="O12" s="25">
        <f t="shared" si="2"/>
        <v>7559.8372067100008</v>
      </c>
      <c r="P12" s="25">
        <f t="shared" si="2"/>
        <v>70.27199765759994</v>
      </c>
      <c r="Q12" s="25">
        <f>Q6+Q7-Q8+Q9-Q10-Q11</f>
        <v>145.95328044906546</v>
      </c>
      <c r="R12" s="25">
        <f t="shared" si="2"/>
        <v>10025.600303406665</v>
      </c>
      <c r="S12" s="25">
        <f t="shared" si="2"/>
        <v>10198.773565040194</v>
      </c>
      <c r="T12" s="25">
        <f t="shared" si="2"/>
        <v>275.6421634592333</v>
      </c>
      <c r="U12" s="25">
        <f t="shared" si="2"/>
        <v>89.14892274349593</v>
      </c>
      <c r="V12" s="25">
        <f t="shared" si="2"/>
        <v>97.543990880541585</v>
      </c>
      <c r="W12" s="25">
        <f t="shared" si="2"/>
        <v>0</v>
      </c>
      <c r="X12" s="25">
        <f t="shared" si="2"/>
        <v>258.23829000000001</v>
      </c>
      <c r="Y12" s="25">
        <f t="shared" si="2"/>
        <v>548.41563999999994</v>
      </c>
      <c r="Z12" s="25">
        <f t="shared" si="2"/>
        <v>271.49410999999998</v>
      </c>
      <c r="AA12" s="27"/>
      <c r="AB12" s="27"/>
      <c r="AC12" s="17"/>
      <c r="AE12" s="73"/>
      <c r="AF12" s="73"/>
      <c r="AG12" s="73"/>
      <c r="AH12" s="73"/>
    </row>
    <row r="13" spans="2:34" s="19" customFormat="1" ht="17.100000000000001" customHeight="1" x14ac:dyDescent="0.25">
      <c r="B13" s="28" t="s">
        <v>36</v>
      </c>
      <c r="C13" s="29">
        <v>-9498.1513004899953</v>
      </c>
      <c r="D13" s="29"/>
      <c r="E13" s="29"/>
      <c r="F13" s="29"/>
      <c r="G13" s="29"/>
      <c r="H13" s="29"/>
      <c r="I13" s="29"/>
      <c r="J13" s="29"/>
      <c r="K13" s="29"/>
      <c r="L13" s="30"/>
      <c r="M13" s="29"/>
      <c r="N13" s="29">
        <v>289.28254686904774</v>
      </c>
      <c r="O13" s="29">
        <v>2095.8821067100002</v>
      </c>
      <c r="P13" s="29">
        <v>69.009402457599947</v>
      </c>
      <c r="Q13" s="29">
        <v>1656.2256589823992</v>
      </c>
      <c r="R13" s="29">
        <v>2544.1046034066658</v>
      </c>
      <c r="S13" s="29">
        <v>2420.6582650401915</v>
      </c>
      <c r="T13" s="29"/>
      <c r="U13" s="29"/>
      <c r="V13" s="29">
        <v>97.543990880541585</v>
      </c>
      <c r="W13" s="29"/>
      <c r="X13" s="29"/>
      <c r="Y13" s="29"/>
      <c r="Z13" s="29"/>
      <c r="AA13" s="31"/>
      <c r="AB13" s="31"/>
      <c r="AE13" s="73"/>
      <c r="AF13" s="73"/>
      <c r="AG13" s="73"/>
      <c r="AH13" s="73"/>
    </row>
    <row r="14" spans="2:34" s="19" customFormat="1" ht="17.100000000000001" customHeight="1" x14ac:dyDescent="0.25">
      <c r="B14" s="20" t="s">
        <v>79</v>
      </c>
      <c r="C14" s="21">
        <v>0</v>
      </c>
      <c r="D14" s="21">
        <v>-519.37125164682709</v>
      </c>
      <c r="E14" s="21">
        <v>-784.61600000000044</v>
      </c>
      <c r="F14" s="21">
        <v>-1816.3928349433224</v>
      </c>
      <c r="G14" s="21"/>
      <c r="H14" s="21"/>
      <c r="I14" s="21"/>
      <c r="J14" s="21"/>
      <c r="K14" s="21"/>
      <c r="L14" s="22"/>
      <c r="M14" s="21">
        <v>11640.371234020768</v>
      </c>
      <c r="N14" s="21"/>
      <c r="O14" s="21"/>
      <c r="P14" s="21"/>
      <c r="Q14" s="21"/>
      <c r="R14" s="21">
        <v>-1618.7021169165962</v>
      </c>
      <c r="S14" s="21">
        <v>-6717.3614041758547</v>
      </c>
      <c r="T14" s="21"/>
      <c r="U14" s="21"/>
      <c r="V14" s="21"/>
      <c r="W14" s="21"/>
      <c r="X14" s="21"/>
      <c r="Y14" s="21"/>
      <c r="Z14" s="21"/>
      <c r="AA14" s="23"/>
      <c r="AB14" s="23"/>
      <c r="AE14" s="73"/>
      <c r="AF14" s="73"/>
      <c r="AG14" s="73"/>
      <c r="AH14" s="73"/>
    </row>
    <row r="15" spans="2:34" s="19" customFormat="1" ht="17.100000000000001" customHeight="1" x14ac:dyDescent="0.25">
      <c r="B15" s="13" t="s">
        <v>80</v>
      </c>
      <c r="C15" s="14"/>
      <c r="D15" s="14">
        <v>0</v>
      </c>
      <c r="E15" s="14"/>
      <c r="F15" s="14"/>
      <c r="G15" s="14"/>
      <c r="H15" s="14"/>
      <c r="I15" s="14"/>
      <c r="J15" s="14"/>
      <c r="K15" s="14"/>
      <c r="L15" s="15"/>
      <c r="M15" s="14">
        <v>874.0036438317843</v>
      </c>
      <c r="N15" s="14"/>
      <c r="O15" s="14"/>
      <c r="P15" s="14"/>
      <c r="Q15" s="14"/>
      <c r="R15" s="14">
        <v>-47.250840952380948</v>
      </c>
      <c r="S15" s="14">
        <v>-1331.3108568840805</v>
      </c>
      <c r="T15" s="14"/>
      <c r="U15" s="14"/>
      <c r="V15" s="14"/>
      <c r="W15" s="14"/>
      <c r="X15" s="14"/>
      <c r="Y15" s="14"/>
      <c r="Z15" s="14"/>
      <c r="AA15" s="16"/>
      <c r="AB15" s="16"/>
      <c r="AE15" s="73"/>
      <c r="AF15" s="73"/>
      <c r="AG15" s="73"/>
      <c r="AH15" s="73"/>
    </row>
    <row r="16" spans="2:34" s="19" customFormat="1" ht="17.100000000000001" customHeight="1" x14ac:dyDescent="0.25">
      <c r="B16" s="20" t="s">
        <v>37</v>
      </c>
      <c r="C16" s="21"/>
      <c r="D16" s="21"/>
      <c r="E16" s="21"/>
      <c r="F16" s="21">
        <v>-1.0057419445505054</v>
      </c>
      <c r="G16" s="21"/>
      <c r="H16" s="21">
        <v>-145.75486307600528</v>
      </c>
      <c r="I16" s="21"/>
      <c r="J16" s="21"/>
      <c r="K16" s="21">
        <v>-23.21157794687716</v>
      </c>
      <c r="L16" s="22"/>
      <c r="M16" s="21">
        <v>1160.3240159194654</v>
      </c>
      <c r="N16" s="21"/>
      <c r="O16" s="21">
        <v>-123.41587797520222</v>
      </c>
      <c r="P16" s="21"/>
      <c r="Q16" s="21"/>
      <c r="R16" s="21">
        <v>-1738.9766234220203</v>
      </c>
      <c r="S16" s="21">
        <v>-266.14599671684624</v>
      </c>
      <c r="T16" s="21"/>
      <c r="U16" s="21"/>
      <c r="V16" s="21"/>
      <c r="W16" s="21"/>
      <c r="X16" s="21"/>
      <c r="Y16" s="21"/>
      <c r="Z16" s="21"/>
      <c r="AA16" s="23"/>
      <c r="AB16" s="23"/>
      <c r="AE16" s="73"/>
      <c r="AF16" s="73"/>
      <c r="AG16" s="73"/>
      <c r="AH16" s="73"/>
    </row>
    <row r="17" spans="2:34" s="19" customFormat="1" ht="17.100000000000001" customHeight="1" x14ac:dyDescent="0.25">
      <c r="B17" s="13" t="s">
        <v>38</v>
      </c>
      <c r="C17" s="14"/>
      <c r="D17" s="14"/>
      <c r="E17" s="14"/>
      <c r="F17" s="14"/>
      <c r="G17" s="14"/>
      <c r="H17" s="14"/>
      <c r="I17" s="14"/>
      <c r="J17" s="14"/>
      <c r="K17" s="14"/>
      <c r="L17" s="15"/>
      <c r="M17" s="14"/>
      <c r="N17" s="14"/>
      <c r="O17" s="14"/>
      <c r="P17" s="14"/>
      <c r="Q17" s="14"/>
      <c r="R17" s="14"/>
      <c r="S17" s="14"/>
      <c r="T17" s="14"/>
      <c r="U17" s="14"/>
      <c r="V17" s="14"/>
      <c r="W17" s="14"/>
      <c r="X17" s="14"/>
      <c r="Y17" s="14"/>
      <c r="Z17" s="14"/>
      <c r="AA17" s="16"/>
      <c r="AB17" s="16"/>
      <c r="AE17" s="73"/>
      <c r="AF17" s="73"/>
      <c r="AG17" s="73"/>
      <c r="AH17" s="73"/>
    </row>
    <row r="18" spans="2:34" s="19" customFormat="1" ht="17.100000000000001" customHeight="1" x14ac:dyDescent="0.25">
      <c r="B18" s="20" t="s">
        <v>39</v>
      </c>
      <c r="C18" s="21"/>
      <c r="D18" s="21"/>
      <c r="E18" s="21"/>
      <c r="F18" s="21"/>
      <c r="G18" s="21">
        <v>-312.41067643650968</v>
      </c>
      <c r="H18" s="21"/>
      <c r="I18" s="21"/>
      <c r="J18" s="21"/>
      <c r="K18" s="21"/>
      <c r="L18" s="22"/>
      <c r="M18" s="21"/>
      <c r="N18" s="21"/>
      <c r="O18" s="21"/>
      <c r="P18" s="21"/>
      <c r="Q18" s="21"/>
      <c r="R18" s="21"/>
      <c r="S18" s="21"/>
      <c r="T18" s="21"/>
      <c r="U18" s="21">
        <v>89.14892274349593</v>
      </c>
      <c r="V18" s="21"/>
      <c r="W18" s="21"/>
      <c r="X18" s="21"/>
      <c r="Y18" s="21"/>
      <c r="Z18" s="21"/>
      <c r="AA18" s="23"/>
      <c r="AB18" s="23"/>
    </row>
    <row r="19" spans="2:34" s="19" customFormat="1" ht="17.100000000000001" customHeight="1" x14ac:dyDescent="0.25">
      <c r="B19" s="13" t="s">
        <v>40</v>
      </c>
      <c r="C19" s="14"/>
      <c r="D19" s="14"/>
      <c r="E19" s="14"/>
      <c r="F19" s="14"/>
      <c r="G19" s="14"/>
      <c r="H19" s="14"/>
      <c r="I19" s="14"/>
      <c r="J19" s="14"/>
      <c r="K19" s="14"/>
      <c r="L19" s="15"/>
      <c r="M19" s="14"/>
      <c r="N19" s="14"/>
      <c r="O19" s="14"/>
      <c r="P19" s="14"/>
      <c r="Q19" s="14"/>
      <c r="R19" s="14"/>
      <c r="S19" s="14"/>
      <c r="T19" s="14"/>
      <c r="U19" s="14"/>
      <c r="V19" s="14"/>
      <c r="W19" s="14"/>
      <c r="X19" s="14"/>
      <c r="Y19" s="14"/>
      <c r="Z19" s="14"/>
      <c r="AA19" s="16"/>
      <c r="AB19" s="16"/>
    </row>
    <row r="20" spans="2:34" s="19" customFormat="1" ht="17.100000000000001" customHeight="1" x14ac:dyDescent="0.25">
      <c r="B20" s="20" t="s">
        <v>41</v>
      </c>
      <c r="C20" s="21"/>
      <c r="D20" s="21"/>
      <c r="E20" s="21"/>
      <c r="F20" s="21"/>
      <c r="G20" s="21"/>
      <c r="H20" s="21"/>
      <c r="I20" s="21"/>
      <c r="J20" s="21"/>
      <c r="K20" s="21"/>
      <c r="L20" s="22"/>
      <c r="M20" s="21"/>
      <c r="N20" s="21"/>
      <c r="O20" s="21"/>
      <c r="P20" s="21"/>
      <c r="Q20" s="21"/>
      <c r="R20" s="21"/>
      <c r="S20" s="21"/>
      <c r="T20" s="21"/>
      <c r="U20" s="21"/>
      <c r="V20" s="21"/>
      <c r="W20" s="21"/>
      <c r="X20" s="21"/>
      <c r="Y20" s="21"/>
      <c r="Z20" s="21"/>
      <c r="AA20" s="23"/>
      <c r="AB20" s="23"/>
      <c r="AE20" s="143"/>
      <c r="AF20" s="143"/>
      <c r="AG20" s="143"/>
      <c r="AH20" s="143"/>
    </row>
    <row r="21" spans="2:34" s="19" customFormat="1" ht="17.100000000000001" customHeight="1" x14ac:dyDescent="0.25">
      <c r="B21" s="13" t="s">
        <v>42</v>
      </c>
      <c r="C21" s="14"/>
      <c r="D21" s="14"/>
      <c r="E21" s="14"/>
      <c r="F21" s="14"/>
      <c r="G21" s="14"/>
      <c r="H21" s="14"/>
      <c r="I21" s="14"/>
      <c r="J21" s="14"/>
      <c r="K21" s="14"/>
      <c r="L21" s="15"/>
      <c r="M21" s="14"/>
      <c r="N21" s="14"/>
      <c r="O21" s="14"/>
      <c r="P21" s="14"/>
      <c r="Q21" s="14"/>
      <c r="R21" s="14"/>
      <c r="S21" s="14"/>
      <c r="T21" s="14"/>
      <c r="U21" s="14"/>
      <c r="V21" s="14"/>
      <c r="W21" s="14"/>
      <c r="X21" s="14"/>
      <c r="Y21" s="14"/>
      <c r="Z21" s="14"/>
      <c r="AA21" s="16"/>
      <c r="AB21" s="16"/>
      <c r="AE21" s="143"/>
      <c r="AF21" s="143"/>
      <c r="AG21" s="143"/>
      <c r="AH21" s="143"/>
    </row>
    <row r="22" spans="2:34" s="19" customFormat="1" ht="17.100000000000001" customHeight="1" thickBot="1" x14ac:dyDescent="0.3">
      <c r="B22" s="32" t="s">
        <v>43</v>
      </c>
      <c r="C22" s="33">
        <f>SUM(C13:C21)</f>
        <v>-9498.1513004899953</v>
      </c>
      <c r="D22" s="33">
        <f t="shared" ref="D22:K22" si="3">SUM(D13:D21)</f>
        <v>-519.37125164682709</v>
      </c>
      <c r="E22" s="33">
        <f t="shared" si="3"/>
        <v>-784.61600000000044</v>
      </c>
      <c r="F22" s="33">
        <f t="shared" si="3"/>
        <v>-1817.3985768878729</v>
      </c>
      <c r="G22" s="33">
        <f t="shared" si="3"/>
        <v>-312.41067643650968</v>
      </c>
      <c r="H22" s="33">
        <f t="shared" si="3"/>
        <v>-145.75486307600528</v>
      </c>
      <c r="I22" s="33">
        <f t="shared" si="3"/>
        <v>0</v>
      </c>
      <c r="J22" s="33"/>
      <c r="K22" s="33">
        <f t="shared" si="3"/>
        <v>-23.21157794687716</v>
      </c>
      <c r="L22" s="33"/>
      <c r="M22" s="33">
        <f>SUMIF(M13:M21,"&lt;0")</f>
        <v>0</v>
      </c>
      <c r="N22" s="33">
        <f t="shared" ref="N22:Z22" si="4">SUMIF(N13:N21,"&lt;0")</f>
        <v>0</v>
      </c>
      <c r="O22" s="33">
        <f t="shared" si="4"/>
        <v>-123.41587797520222</v>
      </c>
      <c r="P22" s="33">
        <f t="shared" si="4"/>
        <v>0</v>
      </c>
      <c r="Q22" s="33">
        <f t="shared" si="4"/>
        <v>0</v>
      </c>
      <c r="R22" s="33">
        <f t="shared" si="4"/>
        <v>-3404.9295812909977</v>
      </c>
      <c r="S22" s="33">
        <f>SUMIF(S13:S21,"&lt;0")</f>
        <v>-8314.818257776782</v>
      </c>
      <c r="T22" s="33">
        <f t="shared" si="4"/>
        <v>0</v>
      </c>
      <c r="U22" s="33">
        <f t="shared" si="4"/>
        <v>0</v>
      </c>
      <c r="V22" s="33">
        <f t="shared" si="4"/>
        <v>0</v>
      </c>
      <c r="W22" s="33">
        <f t="shared" si="4"/>
        <v>0</v>
      </c>
      <c r="X22" s="33">
        <f t="shared" si="4"/>
        <v>0</v>
      </c>
      <c r="Y22" s="33">
        <f t="shared" si="4"/>
        <v>0</v>
      </c>
      <c r="Z22" s="33">
        <f t="shared" si="4"/>
        <v>0</v>
      </c>
      <c r="AA22" s="34"/>
      <c r="AB22" s="34"/>
      <c r="AE22" s="143"/>
      <c r="AF22" s="143"/>
      <c r="AG22" s="143"/>
      <c r="AH22" s="143"/>
    </row>
    <row r="23" spans="2:34" s="19" customFormat="1" ht="17.100000000000001" customHeight="1" x14ac:dyDescent="0.25">
      <c r="B23" s="28" t="s">
        <v>44</v>
      </c>
      <c r="C23" s="29"/>
      <c r="D23" s="29">
        <v>0</v>
      </c>
      <c r="E23" s="29"/>
      <c r="F23" s="29"/>
      <c r="G23" s="29"/>
      <c r="H23" s="29"/>
      <c r="I23" s="29"/>
      <c r="J23" s="29"/>
      <c r="K23" s="29"/>
      <c r="L23" s="35"/>
      <c r="M23" s="29">
        <v>502.22836638664558</v>
      </c>
      <c r="N23" s="29"/>
      <c r="O23" s="29">
        <v>16.455959965144071</v>
      </c>
      <c r="P23" s="29"/>
      <c r="Q23" s="29"/>
      <c r="R23" s="29">
        <v>1.8267029529467969</v>
      </c>
      <c r="S23" s="29">
        <v>248.70760139736544</v>
      </c>
      <c r="T23" s="29"/>
      <c r="U23" s="29"/>
      <c r="V23" s="29">
        <v>97.543990880541585</v>
      </c>
      <c r="W23" s="29"/>
      <c r="X23" s="29"/>
      <c r="Y23" s="29"/>
      <c r="Z23" s="29"/>
      <c r="AA23" s="31"/>
      <c r="AB23" s="31"/>
      <c r="AE23" s="143"/>
      <c r="AF23" s="143"/>
      <c r="AG23" s="143"/>
      <c r="AH23" s="143"/>
    </row>
    <row r="24" spans="2:34" s="19" customFormat="1" ht="17.100000000000001" customHeight="1" x14ac:dyDescent="0.25">
      <c r="B24" s="20" t="s">
        <v>45</v>
      </c>
      <c r="C24" s="21"/>
      <c r="D24" s="21"/>
      <c r="E24" s="21">
        <v>14.197721500000007</v>
      </c>
      <c r="F24" s="21"/>
      <c r="G24" s="21"/>
      <c r="H24" s="21"/>
      <c r="I24" s="21"/>
      <c r="J24" s="21"/>
      <c r="K24" s="21"/>
      <c r="L24" s="36"/>
      <c r="M24" s="21">
        <v>1809.034215157292</v>
      </c>
      <c r="N24" s="21"/>
      <c r="O24" s="21"/>
      <c r="P24" s="21"/>
      <c r="Q24" s="21"/>
      <c r="R24" s="21"/>
      <c r="S24" s="21"/>
      <c r="T24" s="21"/>
      <c r="U24" s="21"/>
      <c r="V24" s="21"/>
      <c r="W24" s="21"/>
      <c r="X24" s="21"/>
      <c r="Y24" s="21"/>
      <c r="Z24" s="21"/>
      <c r="AA24" s="23"/>
      <c r="AB24" s="23"/>
    </row>
    <row r="25" spans="2:34" s="19" customFormat="1" ht="17.100000000000001" customHeight="1" thickBot="1" x14ac:dyDescent="0.3">
      <c r="B25" s="109" t="s">
        <v>46</v>
      </c>
      <c r="C25" s="110">
        <f>IFERROR(C12+C22-C32-C24-C23-C33, " ")</f>
        <v>-146.09831148999911</v>
      </c>
      <c r="D25" s="110">
        <f t="shared" ref="D25:Z25" si="5">IFERROR(D12+D22-D32-D24-D23-D33, " ")</f>
        <v>6.9277916736609768E-14</v>
      </c>
      <c r="E25" s="110">
        <f t="shared" si="5"/>
        <v>73.084415719718493</v>
      </c>
      <c r="F25" s="110">
        <f t="shared" si="5"/>
        <v>0</v>
      </c>
      <c r="G25" s="110">
        <f t="shared" si="5"/>
        <v>0</v>
      </c>
      <c r="H25" s="110">
        <f t="shared" si="5"/>
        <v>0</v>
      </c>
      <c r="I25" s="110">
        <f t="shared" si="5"/>
        <v>0</v>
      </c>
      <c r="J25" s="110"/>
      <c r="K25" s="110">
        <f t="shared" si="5"/>
        <v>0</v>
      </c>
      <c r="L25" s="110"/>
      <c r="M25" s="110">
        <f t="shared" si="5"/>
        <v>7.1118385075653805</v>
      </c>
      <c r="N25" s="110">
        <f t="shared" si="5"/>
        <v>-195.01652741665384</v>
      </c>
      <c r="O25" s="110">
        <f t="shared" si="5"/>
        <v>-4.5474735088646412E-13</v>
      </c>
      <c r="P25" s="110">
        <f t="shared" si="5"/>
        <v>1.2625951999999927</v>
      </c>
      <c r="Q25" s="110">
        <f t="shared" si="5"/>
        <v>3.694822225952521E-13</v>
      </c>
      <c r="R25" s="110">
        <f t="shared" si="5"/>
        <v>1.1290968160437842E-12</v>
      </c>
      <c r="S25" s="110">
        <f t="shared" si="5"/>
        <v>-1.4495071809506044E-12</v>
      </c>
      <c r="T25" s="110">
        <f t="shared" si="5"/>
        <v>0</v>
      </c>
      <c r="U25" s="110">
        <f t="shared" si="5"/>
        <v>0</v>
      </c>
      <c r="V25" s="110">
        <f t="shared" si="5"/>
        <v>0</v>
      </c>
      <c r="W25" s="110">
        <f t="shared" si="5"/>
        <v>0</v>
      </c>
      <c r="X25" s="110">
        <f t="shared" si="5"/>
        <v>0</v>
      </c>
      <c r="Y25" s="110">
        <f t="shared" si="5"/>
        <v>0</v>
      </c>
      <c r="Z25" s="110">
        <f t="shared" si="5"/>
        <v>0</v>
      </c>
      <c r="AA25" s="110"/>
      <c r="AB25" s="110"/>
      <c r="AE25" s="73"/>
      <c r="AF25" s="73"/>
      <c r="AG25" s="73"/>
      <c r="AH25" s="73"/>
    </row>
    <row r="26" spans="2:34" s="19" customFormat="1" ht="17.100000000000001" customHeight="1" x14ac:dyDescent="0.25">
      <c r="B26" s="118" t="s">
        <v>135</v>
      </c>
      <c r="C26" s="29"/>
      <c r="D26" s="29">
        <v>0</v>
      </c>
      <c r="E26" s="29"/>
      <c r="F26" s="29"/>
      <c r="G26" s="29"/>
      <c r="H26" s="29"/>
      <c r="I26" s="29"/>
      <c r="J26" s="29"/>
      <c r="K26" s="29"/>
      <c r="L26" s="35"/>
      <c r="M26" s="29">
        <v>26.037608499999997</v>
      </c>
      <c r="N26" s="29">
        <v>4062.8896463289134</v>
      </c>
      <c r="O26" s="29">
        <v>6340.6212933225097</v>
      </c>
      <c r="P26" s="29"/>
      <c r="Q26" s="29">
        <v>145.95328044906509</v>
      </c>
      <c r="R26" s="29">
        <v>5175.4161779033884</v>
      </c>
      <c r="S26" s="29"/>
      <c r="T26" s="29"/>
      <c r="U26" s="29"/>
      <c r="V26" s="29"/>
      <c r="W26" s="29">
        <v>0</v>
      </c>
      <c r="X26" s="29"/>
      <c r="Y26" s="29"/>
      <c r="Z26" s="29"/>
      <c r="AA26" s="31"/>
      <c r="AB26" s="31"/>
      <c r="AE26" s="73"/>
      <c r="AF26" s="73"/>
      <c r="AG26" s="73"/>
      <c r="AH26" s="73"/>
    </row>
    <row r="27" spans="2:34" s="19" customFormat="1" ht="17.100000000000001" customHeight="1" x14ac:dyDescent="0.25">
      <c r="B27" s="121" t="s">
        <v>136</v>
      </c>
      <c r="C27" s="21"/>
      <c r="D27" s="21">
        <v>11.23679362267494</v>
      </c>
      <c r="E27" s="21">
        <v>80.636548313381468</v>
      </c>
      <c r="F27" s="21"/>
      <c r="G27" s="21"/>
      <c r="H27" s="21">
        <v>1877.0057839994131</v>
      </c>
      <c r="I27" s="21"/>
      <c r="J27" s="21"/>
      <c r="K27" s="21">
        <v>35.043088574797395</v>
      </c>
      <c r="L27" s="36"/>
      <c r="M27" s="21">
        <v>4396.358540371727</v>
      </c>
      <c r="N27" s="21">
        <v>500.12589617400499</v>
      </c>
      <c r="O27" s="21">
        <v>8.0115819405498936</v>
      </c>
      <c r="P27" s="21"/>
      <c r="Q27" s="21"/>
      <c r="R27" s="21">
        <v>866.25541234727893</v>
      </c>
      <c r="S27" s="21">
        <v>1635.2477058660477</v>
      </c>
      <c r="T27" s="21">
        <v>275.6421634592333</v>
      </c>
      <c r="U27" s="21"/>
      <c r="V27" s="21"/>
      <c r="W27" s="21"/>
      <c r="X27" s="21"/>
      <c r="Y27" s="21"/>
      <c r="Z27" s="21"/>
      <c r="AA27" s="23"/>
      <c r="AB27" s="37"/>
      <c r="AE27" s="73"/>
      <c r="AF27" s="73"/>
      <c r="AG27" s="73"/>
      <c r="AH27" s="73"/>
    </row>
    <row r="28" spans="2:34" s="19" customFormat="1" ht="17.100000000000001" customHeight="1" x14ac:dyDescent="0.25">
      <c r="B28" s="120" t="s">
        <v>137</v>
      </c>
      <c r="C28" s="14"/>
      <c r="D28" s="14"/>
      <c r="E28" s="14"/>
      <c r="F28" s="14"/>
      <c r="G28" s="14">
        <v>1172.2741660382396</v>
      </c>
      <c r="H28" s="14"/>
      <c r="I28" s="14">
        <v>70.10323600405782</v>
      </c>
      <c r="J28" s="14"/>
      <c r="K28" s="14">
        <v>17.930514270844707</v>
      </c>
      <c r="L28" s="38"/>
      <c r="M28" s="14">
        <v>4432.5837807190183</v>
      </c>
      <c r="N28" s="14">
        <v>4626.7670665345368</v>
      </c>
      <c r="O28" s="14"/>
      <c r="P28" s="14">
        <v>69.009402457599947</v>
      </c>
      <c r="Q28" s="14"/>
      <c r="R28" s="14"/>
      <c r="S28" s="14"/>
      <c r="T28" s="14"/>
      <c r="U28" s="14">
        <v>87.30552570919177</v>
      </c>
      <c r="V28" s="14"/>
      <c r="W28" s="14"/>
      <c r="X28" s="14"/>
      <c r="Y28" s="14"/>
      <c r="Z28" s="14"/>
      <c r="AA28" s="16"/>
      <c r="AB28" s="16"/>
      <c r="AE28" s="73"/>
      <c r="AF28" s="73"/>
      <c r="AG28" s="73"/>
      <c r="AH28" s="73"/>
    </row>
    <row r="29" spans="2:34" s="19" customFormat="1" ht="17.100000000000001" customHeight="1" x14ac:dyDescent="0.25">
      <c r="B29" s="121" t="s">
        <v>138</v>
      </c>
      <c r="C29" s="21"/>
      <c r="D29" s="21"/>
      <c r="E29" s="21"/>
      <c r="F29" s="21"/>
      <c r="G29" s="21">
        <v>0.10518767428433219</v>
      </c>
      <c r="H29" s="21"/>
      <c r="I29" s="21">
        <v>3.7414815788651339</v>
      </c>
      <c r="J29" s="21"/>
      <c r="K29" s="21"/>
      <c r="L29" s="36"/>
      <c r="M29" s="21">
        <v>2489.9539462728731</v>
      </c>
      <c r="N29" s="21">
        <v>607.94849318772424</v>
      </c>
      <c r="O29" s="21">
        <v>0.13520554504886528</v>
      </c>
      <c r="P29" s="21"/>
      <c r="Q29" s="21"/>
      <c r="R29" s="21">
        <v>162.02001225727278</v>
      </c>
      <c r="S29" s="21"/>
      <c r="T29" s="21"/>
      <c r="U29" s="21">
        <v>1.8433970343041552</v>
      </c>
      <c r="V29" s="21"/>
      <c r="W29" s="21"/>
      <c r="X29" s="21"/>
      <c r="Y29" s="21"/>
      <c r="Z29" s="21"/>
      <c r="AA29" s="23"/>
      <c r="AB29" s="23"/>
      <c r="AE29" s="73"/>
      <c r="AF29" s="73"/>
      <c r="AG29" s="73"/>
      <c r="AH29" s="73"/>
    </row>
    <row r="30" spans="2:34" s="19" customFormat="1" ht="17.100000000000001" customHeight="1" x14ac:dyDescent="0.25">
      <c r="B30" s="120" t="s">
        <v>139</v>
      </c>
      <c r="C30" s="14"/>
      <c r="D30" s="14"/>
      <c r="E30" s="14"/>
      <c r="F30" s="14"/>
      <c r="G30" s="14"/>
      <c r="H30" s="14"/>
      <c r="I30" s="14"/>
      <c r="J30" s="14"/>
      <c r="K30" s="14"/>
      <c r="L30" s="38"/>
      <c r="M30" s="14">
        <v>11.390597856893899</v>
      </c>
      <c r="N30" s="14"/>
      <c r="O30" s="14"/>
      <c r="P30" s="14"/>
      <c r="Q30" s="14"/>
      <c r="R30" s="14">
        <v>415.15241665477998</v>
      </c>
      <c r="S30" s="14"/>
      <c r="T30" s="14"/>
      <c r="U30" s="14"/>
      <c r="V30" s="14"/>
      <c r="W30" s="14"/>
      <c r="X30" s="14"/>
      <c r="Y30" s="14"/>
      <c r="Z30" s="14"/>
      <c r="AA30" s="16"/>
      <c r="AB30" s="16"/>
    </row>
    <row r="31" spans="2:34" s="19" customFormat="1" ht="17.100000000000001" customHeight="1" x14ac:dyDescent="0.25">
      <c r="B31" s="121" t="s">
        <v>140</v>
      </c>
      <c r="C31" s="21"/>
      <c r="D31" s="21"/>
      <c r="E31" s="21"/>
      <c r="F31" s="21"/>
      <c r="G31" s="21"/>
      <c r="H31" s="21"/>
      <c r="I31" s="21"/>
      <c r="J31" s="21"/>
      <c r="K31" s="21"/>
      <c r="L31" s="36"/>
      <c r="M31" s="21"/>
      <c r="N31" s="21">
        <v>156.59561206053669</v>
      </c>
      <c r="O31" s="21">
        <v>167.30223677057057</v>
      </c>
      <c r="P31" s="21"/>
      <c r="Q31" s="21"/>
      <c r="R31" s="21"/>
      <c r="S31" s="21"/>
      <c r="T31" s="21"/>
      <c r="U31" s="21"/>
      <c r="V31" s="21"/>
      <c r="W31" s="21"/>
      <c r="X31" s="21"/>
      <c r="Y31" s="21"/>
      <c r="Z31" s="21"/>
      <c r="AA31" s="23"/>
      <c r="AB31" s="23"/>
    </row>
    <row r="32" spans="2:34" s="19" customFormat="1" ht="17.100000000000001" customHeight="1" x14ac:dyDescent="0.25">
      <c r="B32" s="39" t="s">
        <v>51</v>
      </c>
      <c r="C32" s="40">
        <f t="shared" ref="C32:K32" si="6">SUM(C26:C31)</f>
        <v>0</v>
      </c>
      <c r="D32" s="40">
        <f t="shared" si="6"/>
        <v>11.23679362267494</v>
      </c>
      <c r="E32" s="40">
        <f t="shared" si="6"/>
        <v>80.636548313381468</v>
      </c>
      <c r="F32" s="40">
        <f t="shared" si="6"/>
        <v>0</v>
      </c>
      <c r="G32" s="40">
        <f t="shared" si="6"/>
        <v>1172.3793537125239</v>
      </c>
      <c r="H32" s="40">
        <f t="shared" si="6"/>
        <v>1877.0057839994131</v>
      </c>
      <c r="I32" s="40">
        <f t="shared" ref="I32" si="7">SUM(I26:I31)</f>
        <v>73.844717582922954</v>
      </c>
      <c r="J32" s="40"/>
      <c r="K32" s="40">
        <f t="shared" si="6"/>
        <v>52.973602845642105</v>
      </c>
      <c r="L32" s="40"/>
      <c r="M32" s="40">
        <f t="shared" ref="M32:Z32" si="8">SUM(M26:M31)</f>
        <v>11356.324473720513</v>
      </c>
      <c r="N32" s="40">
        <f t="shared" si="8"/>
        <v>9954.3267142857167</v>
      </c>
      <c r="O32" s="40">
        <f t="shared" si="8"/>
        <v>6516.0703175786794</v>
      </c>
      <c r="P32" s="40">
        <f t="shared" si="8"/>
        <v>69.009402457599947</v>
      </c>
      <c r="Q32" s="40">
        <f t="shared" si="8"/>
        <v>145.95328044906509</v>
      </c>
      <c r="R32" s="40">
        <f t="shared" si="8"/>
        <v>6618.8440191627196</v>
      </c>
      <c r="S32" s="40">
        <f t="shared" si="8"/>
        <v>1635.2477058660477</v>
      </c>
      <c r="T32" s="40">
        <f t="shared" si="8"/>
        <v>275.6421634592333</v>
      </c>
      <c r="U32" s="40">
        <f t="shared" si="8"/>
        <v>89.14892274349593</v>
      </c>
      <c r="V32" s="40">
        <f t="shared" si="8"/>
        <v>0</v>
      </c>
      <c r="W32" s="40">
        <f t="shared" si="8"/>
        <v>0</v>
      </c>
      <c r="X32" s="40">
        <f t="shared" si="8"/>
        <v>0</v>
      </c>
      <c r="Y32" s="40">
        <f t="shared" si="8"/>
        <v>0</v>
      </c>
      <c r="Z32" s="40">
        <f t="shared" si="8"/>
        <v>0</v>
      </c>
      <c r="AA32" s="40"/>
      <c r="AB32" s="40"/>
      <c r="AC32" s="71"/>
    </row>
    <row r="33" spans="2:30" s="19" customFormat="1" ht="17.100000000000001" customHeight="1" x14ac:dyDescent="0.25">
      <c r="B33" s="13" t="s">
        <v>52</v>
      </c>
      <c r="C33" s="14"/>
      <c r="D33" s="14"/>
      <c r="E33" s="14"/>
      <c r="F33" s="14"/>
      <c r="G33" s="14"/>
      <c r="H33" s="14"/>
      <c r="I33" s="14"/>
      <c r="J33" s="14"/>
      <c r="K33" s="14"/>
      <c r="L33" s="38"/>
      <c r="M33" s="14"/>
      <c r="N33" s="14"/>
      <c r="O33" s="14">
        <v>903.89505119097544</v>
      </c>
      <c r="P33" s="14"/>
      <c r="Q33" s="14"/>
      <c r="R33" s="14"/>
      <c r="S33" s="14"/>
      <c r="T33" s="14"/>
      <c r="U33" s="14"/>
      <c r="V33" s="14"/>
      <c r="W33" s="14"/>
      <c r="X33" s="14">
        <v>258.23829000000001</v>
      </c>
      <c r="Y33" s="14">
        <v>548.41563999999994</v>
      </c>
      <c r="Z33" s="14">
        <v>271.49410999999998</v>
      </c>
      <c r="AA33" s="16"/>
      <c r="AB33" s="16"/>
    </row>
    <row r="34" spans="2:30" s="19" customFormat="1" ht="17.100000000000001" customHeight="1" thickBot="1" x14ac:dyDescent="0.3">
      <c r="B34" s="32" t="s">
        <v>53</v>
      </c>
      <c r="C34" s="33">
        <f t="shared" ref="C34:K34" si="9">C33+C32</f>
        <v>0</v>
      </c>
      <c r="D34" s="33">
        <f t="shared" si="9"/>
        <v>11.23679362267494</v>
      </c>
      <c r="E34" s="33">
        <f t="shared" si="9"/>
        <v>80.636548313381468</v>
      </c>
      <c r="F34" s="33">
        <f t="shared" si="9"/>
        <v>0</v>
      </c>
      <c r="G34" s="33">
        <f t="shared" si="9"/>
        <v>1172.3793537125239</v>
      </c>
      <c r="H34" s="33">
        <f t="shared" si="9"/>
        <v>1877.0057839994131</v>
      </c>
      <c r="I34" s="33">
        <f t="shared" si="9"/>
        <v>73.844717582922954</v>
      </c>
      <c r="J34" s="33"/>
      <c r="K34" s="33">
        <f t="shared" si="9"/>
        <v>52.973602845642105</v>
      </c>
      <c r="L34" s="41"/>
      <c r="M34" s="33">
        <f>M33+M32</f>
        <v>11356.324473720513</v>
      </c>
      <c r="N34" s="33">
        <f t="shared" ref="N34:R34" si="10">N33+N32</f>
        <v>9954.3267142857167</v>
      </c>
      <c r="O34" s="33">
        <f t="shared" si="10"/>
        <v>7419.9653687696546</v>
      </c>
      <c r="P34" s="33">
        <f t="shared" si="10"/>
        <v>69.009402457599947</v>
      </c>
      <c r="Q34" s="33">
        <f t="shared" si="10"/>
        <v>145.95328044906509</v>
      </c>
      <c r="R34" s="33">
        <f t="shared" si="10"/>
        <v>6618.8440191627196</v>
      </c>
      <c r="S34" s="33">
        <f>S33+S32</f>
        <v>1635.2477058660477</v>
      </c>
      <c r="T34" s="33">
        <f t="shared" ref="T34:Z34" si="11">T33+T32</f>
        <v>275.6421634592333</v>
      </c>
      <c r="U34" s="33">
        <f t="shared" si="11"/>
        <v>89.14892274349593</v>
      </c>
      <c r="V34" s="33">
        <f t="shared" si="11"/>
        <v>0</v>
      </c>
      <c r="W34" s="33">
        <f t="shared" si="11"/>
        <v>0</v>
      </c>
      <c r="X34" s="33">
        <f t="shared" si="11"/>
        <v>258.23829000000001</v>
      </c>
      <c r="Y34" s="33">
        <f t="shared" si="11"/>
        <v>548.41563999999994</v>
      </c>
      <c r="Z34" s="33">
        <f t="shared" si="11"/>
        <v>271.49410999999998</v>
      </c>
      <c r="AA34" s="33"/>
      <c r="AB34" s="33"/>
    </row>
    <row r="35" spans="2:30" s="19" customFormat="1" ht="17.100000000000001" customHeight="1" x14ac:dyDescent="0.25">
      <c r="B35" s="42" t="s">
        <v>54</v>
      </c>
      <c r="C35" s="43">
        <f>IFERROR(C25/C12, " ")</f>
        <v>-1.5622057708809157E-2</v>
      </c>
      <c r="D35" s="43">
        <f t="shared" ref="D35:Z35" si="12">IFERROR(D25/D12, " ")</f>
        <v>1.3056326106292395E-16</v>
      </c>
      <c r="E35" s="43">
        <f t="shared" si="12"/>
        <v>7.6726251368805218E-2</v>
      </c>
      <c r="F35" s="43">
        <f t="shared" si="12"/>
        <v>0</v>
      </c>
      <c r="G35" s="43">
        <f t="shared" si="12"/>
        <v>0</v>
      </c>
      <c r="H35" s="43">
        <f t="shared" si="12"/>
        <v>0</v>
      </c>
      <c r="I35" s="43">
        <f t="shared" si="12"/>
        <v>0</v>
      </c>
      <c r="J35" s="43"/>
      <c r="K35" s="43">
        <f t="shared" si="12"/>
        <v>0</v>
      </c>
      <c r="L35" s="43"/>
      <c r="M35" s="43">
        <f t="shared" si="12"/>
        <v>5.200727681692783E-4</v>
      </c>
      <c r="N35" s="43">
        <f t="shared" si="12"/>
        <v>-1.9982613902265786E-2</v>
      </c>
      <c r="O35" s="43">
        <f t="shared" si="12"/>
        <v>-6.0153061296457157E-17</v>
      </c>
      <c r="P35" s="43">
        <f t="shared" si="12"/>
        <v>1.796725925100327E-2</v>
      </c>
      <c r="Q35" s="43">
        <f t="shared" si="12"/>
        <v>2.5315102302492843E-15</v>
      </c>
      <c r="R35" s="43">
        <f t="shared" si="12"/>
        <v>1.1262136748660536E-16</v>
      </c>
      <c r="S35" s="43">
        <f t="shared" si="12"/>
        <v>-1.4212563615681095E-16</v>
      </c>
      <c r="T35" s="43">
        <f t="shared" si="12"/>
        <v>0</v>
      </c>
      <c r="U35" s="43">
        <f t="shared" si="12"/>
        <v>0</v>
      </c>
      <c r="V35" s="43">
        <f t="shared" si="12"/>
        <v>0</v>
      </c>
      <c r="W35" s="43" t="str">
        <f t="shared" si="12"/>
        <v xml:space="preserve"> </v>
      </c>
      <c r="X35" s="43">
        <f t="shared" si="12"/>
        <v>0</v>
      </c>
      <c r="Y35" s="43">
        <f t="shared" si="12"/>
        <v>0</v>
      </c>
      <c r="Z35" s="43">
        <f t="shared" si="12"/>
        <v>0</v>
      </c>
      <c r="AA35" s="43"/>
      <c r="AB35" s="43"/>
    </row>
    <row r="36" spans="2:30" x14ac:dyDescent="0.35">
      <c r="M36" s="44"/>
      <c r="O36" s="44"/>
      <c r="P36" s="44"/>
      <c r="R36" s="44"/>
    </row>
    <row r="37" spans="2:30" x14ac:dyDescent="0.35">
      <c r="D37" s="149" t="s">
        <v>0</v>
      </c>
      <c r="E37" s="150"/>
      <c r="F37" s="150"/>
      <c r="G37" s="150"/>
      <c r="H37" s="150"/>
      <c r="I37" s="150"/>
      <c r="J37" s="150"/>
      <c r="K37" s="150"/>
      <c r="L37" s="151"/>
      <c r="M37" s="152" t="s">
        <v>1</v>
      </c>
      <c r="N37" s="153"/>
      <c r="O37" s="153"/>
      <c r="P37" s="153"/>
      <c r="Q37" s="153"/>
      <c r="R37" s="153"/>
      <c r="S37" s="153"/>
      <c r="T37" s="153"/>
      <c r="U37" s="153"/>
      <c r="V37" s="153"/>
      <c r="W37" s="153"/>
      <c r="X37" s="153"/>
      <c r="Y37" s="153"/>
      <c r="Z37" s="153"/>
      <c r="AA37" s="154"/>
    </row>
    <row r="38" spans="2:30" ht="45.75" customHeight="1" x14ac:dyDescent="0.35">
      <c r="B38" s="2" t="s">
        <v>108</v>
      </c>
      <c r="C38" s="3" t="s">
        <v>83</v>
      </c>
      <c r="D38" s="3" t="s">
        <v>84</v>
      </c>
      <c r="E38" s="3" t="s">
        <v>85</v>
      </c>
      <c r="F38" s="3" t="s">
        <v>86</v>
      </c>
      <c r="G38" s="3" t="s">
        <v>87</v>
      </c>
      <c r="H38" s="113" t="s">
        <v>124</v>
      </c>
      <c r="I38" s="3" t="s">
        <v>89</v>
      </c>
      <c r="J38" s="3" t="s">
        <v>90</v>
      </c>
      <c r="K38" s="3" t="s">
        <v>125</v>
      </c>
      <c r="L38" s="3" t="s">
        <v>10</v>
      </c>
      <c r="M38" s="3" t="s">
        <v>92</v>
      </c>
      <c r="N38" s="3" t="s">
        <v>93</v>
      </c>
      <c r="O38" s="3" t="s">
        <v>94</v>
      </c>
      <c r="P38" s="3" t="s">
        <v>95</v>
      </c>
      <c r="Q38" s="3" t="s">
        <v>96</v>
      </c>
      <c r="R38" s="3" t="s">
        <v>97</v>
      </c>
      <c r="S38" s="3" t="s">
        <v>98</v>
      </c>
      <c r="T38" s="3" t="s">
        <v>99</v>
      </c>
      <c r="U38" s="3" t="s">
        <v>100</v>
      </c>
      <c r="V38" s="3" t="s">
        <v>101</v>
      </c>
      <c r="W38" s="3" t="s">
        <v>126</v>
      </c>
      <c r="X38" s="113" t="s">
        <v>127</v>
      </c>
      <c r="Y38" s="113" t="s">
        <v>128</v>
      </c>
      <c r="Z38" s="113" t="s">
        <v>129</v>
      </c>
      <c r="AA38" s="3" t="s">
        <v>22</v>
      </c>
      <c r="AB38" s="3" t="s">
        <v>23</v>
      </c>
      <c r="AD38" s="19"/>
    </row>
    <row r="39" spans="2:30" x14ac:dyDescent="0.35">
      <c r="B39" s="46" t="s">
        <v>55</v>
      </c>
      <c r="C39" s="47"/>
      <c r="D39" s="47"/>
      <c r="E39" s="47"/>
      <c r="F39" s="47"/>
      <c r="G39" s="47"/>
      <c r="H39" s="47"/>
      <c r="I39" s="47"/>
      <c r="J39" s="47"/>
      <c r="K39" s="47"/>
      <c r="L39" s="47"/>
      <c r="M39" s="48"/>
      <c r="N39" s="47"/>
      <c r="O39" s="48"/>
      <c r="P39" s="48"/>
      <c r="Q39" s="47"/>
      <c r="R39" s="48"/>
      <c r="S39" s="47"/>
      <c r="T39" s="47"/>
      <c r="U39" s="47"/>
      <c r="V39" s="47"/>
      <c r="W39" s="47"/>
      <c r="X39" s="47"/>
      <c r="Y39" s="47"/>
      <c r="Z39" s="47"/>
      <c r="AA39" s="47"/>
      <c r="AB39" s="49"/>
      <c r="AC39" s="50"/>
    </row>
    <row r="40" spans="2:30" x14ac:dyDescent="0.35">
      <c r="B40" s="51" t="s">
        <v>56</v>
      </c>
      <c r="C40" s="52"/>
      <c r="D40" s="52"/>
      <c r="E40" s="52"/>
      <c r="F40" s="4"/>
      <c r="G40" s="52">
        <v>115.14182901305642</v>
      </c>
      <c r="H40" s="52"/>
      <c r="I40" s="52">
        <v>70.10323600405782</v>
      </c>
      <c r="J40" s="52"/>
      <c r="K40" s="52">
        <v>16.070045372870275</v>
      </c>
      <c r="L40" s="53"/>
      <c r="M40" s="54">
        <v>3890.1588048618505</v>
      </c>
      <c r="N40" s="52">
        <v>3430.6112040588314</v>
      </c>
      <c r="O40" s="54"/>
      <c r="P40" s="54">
        <v>28.613620846491798</v>
      </c>
      <c r="Q40" s="52"/>
      <c r="R40" s="54"/>
      <c r="S40" s="52"/>
      <c r="T40" s="52"/>
      <c r="U40" s="52">
        <v>38.709699329725737</v>
      </c>
      <c r="V40" s="52"/>
      <c r="W40" s="52"/>
      <c r="X40" s="52"/>
      <c r="Y40" s="52"/>
      <c r="Z40" s="52"/>
      <c r="AA40" s="53"/>
      <c r="AB40" s="53"/>
      <c r="AC40" s="50"/>
    </row>
    <row r="41" spans="2:30" x14ac:dyDescent="0.35">
      <c r="B41" s="51" t="s">
        <v>57</v>
      </c>
      <c r="C41" s="52"/>
      <c r="D41" s="52"/>
      <c r="E41" s="52"/>
      <c r="F41" s="4"/>
      <c r="G41" s="52">
        <v>1057.1323370251832</v>
      </c>
      <c r="H41" s="52"/>
      <c r="I41" s="4"/>
      <c r="J41" s="4"/>
      <c r="K41" s="52">
        <v>1.8604688979744319</v>
      </c>
      <c r="L41" s="53"/>
      <c r="M41" s="54">
        <v>542.42497585716876</v>
      </c>
      <c r="N41" s="52">
        <v>1196.1558624757051</v>
      </c>
      <c r="O41" s="54"/>
      <c r="P41" s="54">
        <v>40.395781611108148</v>
      </c>
      <c r="Q41" s="52"/>
      <c r="R41" s="54"/>
      <c r="S41" s="52"/>
      <c r="T41" s="52"/>
      <c r="U41" s="52">
        <v>48.595826379466033</v>
      </c>
      <c r="V41" s="52"/>
      <c r="W41" s="52"/>
      <c r="X41" s="52"/>
      <c r="Y41" s="52"/>
      <c r="Z41" s="52"/>
      <c r="AA41" s="53"/>
      <c r="AB41" s="53"/>
      <c r="AC41" s="50"/>
    </row>
    <row r="42" spans="2:30" x14ac:dyDescent="0.35">
      <c r="B42" s="55" t="s">
        <v>58</v>
      </c>
      <c r="C42" s="53"/>
      <c r="D42" s="53"/>
      <c r="E42" s="53"/>
      <c r="F42" s="55"/>
      <c r="G42" s="53">
        <f>SUM(G40:G41)</f>
        <v>1172.2741660382396</v>
      </c>
      <c r="H42" s="52"/>
      <c r="I42" s="53">
        <f t="shared" ref="I42:N42" si="13">SUM(I40:I41)</f>
        <v>70.10323600405782</v>
      </c>
      <c r="J42" s="53"/>
      <c r="K42" s="53">
        <f t="shared" si="13"/>
        <v>17.930514270844707</v>
      </c>
      <c r="L42" s="53"/>
      <c r="M42" s="53">
        <f t="shared" si="13"/>
        <v>4432.5837807190192</v>
      </c>
      <c r="N42" s="53">
        <f t="shared" si="13"/>
        <v>4626.7670665345368</v>
      </c>
      <c r="O42" s="54"/>
      <c r="P42" s="53">
        <f>SUM(P40:P41)</f>
        <v>69.009402457599947</v>
      </c>
      <c r="Q42" s="52"/>
      <c r="R42" s="54"/>
      <c r="S42" s="52"/>
      <c r="T42" s="52"/>
      <c r="U42" s="53">
        <f>SUM(U40:U41)</f>
        <v>87.30552570919177</v>
      </c>
      <c r="V42" s="52"/>
      <c r="W42" s="52"/>
      <c r="X42" s="52"/>
      <c r="Y42" s="52"/>
      <c r="Z42" s="52"/>
      <c r="AA42" s="53"/>
      <c r="AB42" s="53"/>
      <c r="AC42" s="50"/>
    </row>
    <row r="43" spans="2:30" x14ac:dyDescent="0.35">
      <c r="B43" s="51" t="s">
        <v>59</v>
      </c>
      <c r="C43" s="52"/>
      <c r="D43" s="52"/>
      <c r="E43" s="52"/>
      <c r="F43" s="4"/>
      <c r="G43" s="4"/>
      <c r="H43" s="52"/>
      <c r="I43" s="52"/>
      <c r="J43" s="52"/>
      <c r="K43" s="52"/>
      <c r="L43" s="53"/>
      <c r="M43" s="54">
        <v>233.10732275034488</v>
      </c>
      <c r="N43" s="52">
        <v>242.31234982418559</v>
      </c>
      <c r="O43" s="54">
        <v>0.13520554504886528</v>
      </c>
      <c r="P43" s="54"/>
      <c r="Q43" s="52"/>
      <c r="R43" s="54"/>
      <c r="S43" s="52"/>
      <c r="T43" s="52"/>
      <c r="U43" s="52">
        <v>1.8433970343041552</v>
      </c>
      <c r="V43" s="52"/>
      <c r="W43" s="52"/>
      <c r="X43" s="52"/>
      <c r="Y43" s="52"/>
      <c r="Z43" s="52"/>
      <c r="AA43" s="53"/>
      <c r="AB43" s="53"/>
      <c r="AC43" s="50"/>
    </row>
    <row r="44" spans="2:30" x14ac:dyDescent="0.35">
      <c r="B44" s="51" t="s">
        <v>60</v>
      </c>
      <c r="C44" s="52"/>
      <c r="D44" s="52"/>
      <c r="E44" s="52"/>
      <c r="F44" s="4"/>
      <c r="G44" s="52">
        <v>0.10518767428433219</v>
      </c>
      <c r="H44" s="52"/>
      <c r="I44" s="52">
        <v>3.7414815788651339</v>
      </c>
      <c r="J44" s="52"/>
      <c r="K44" s="52"/>
      <c r="L44" s="53"/>
      <c r="M44" s="54">
        <v>948.43655472454611</v>
      </c>
      <c r="N44" s="52">
        <v>226.18504210383975</v>
      </c>
      <c r="O44" s="54"/>
      <c r="P44" s="54"/>
      <c r="Q44" s="52"/>
      <c r="R44" s="54">
        <v>162.02001225727278</v>
      </c>
      <c r="S44" s="52"/>
      <c r="T44" s="52"/>
      <c r="U44" s="4"/>
      <c r="V44" s="52"/>
      <c r="W44" s="52"/>
      <c r="X44" s="52"/>
      <c r="Y44" s="52"/>
      <c r="Z44" s="52"/>
      <c r="AA44" s="53"/>
      <c r="AB44" s="53"/>
      <c r="AC44" s="50"/>
    </row>
    <row r="45" spans="2:30" x14ac:dyDescent="0.35">
      <c r="B45" s="51" t="s">
        <v>61</v>
      </c>
      <c r="C45" s="52"/>
      <c r="D45" s="52"/>
      <c r="E45" s="52"/>
      <c r="F45" s="4"/>
      <c r="G45" s="52"/>
      <c r="H45" s="52"/>
      <c r="I45" s="52"/>
      <c r="J45" s="52"/>
      <c r="K45" s="52"/>
      <c r="L45" s="53"/>
      <c r="M45" s="54">
        <v>1308.4100687979819</v>
      </c>
      <c r="N45" s="52">
        <v>139.45110125969887</v>
      </c>
      <c r="O45" s="54"/>
      <c r="P45" s="54"/>
      <c r="Q45" s="52"/>
      <c r="R45" s="54"/>
      <c r="S45" s="52"/>
      <c r="T45" s="52"/>
      <c r="U45" s="52"/>
      <c r="V45" s="52"/>
      <c r="W45" s="52"/>
      <c r="X45" s="52"/>
      <c r="Y45" s="52"/>
      <c r="Z45" s="52"/>
      <c r="AA45" s="53"/>
      <c r="AB45" s="53"/>
      <c r="AC45" s="50"/>
    </row>
    <row r="46" spans="2:30" x14ac:dyDescent="0.35">
      <c r="B46" s="56" t="s">
        <v>141</v>
      </c>
      <c r="C46" s="52"/>
      <c r="D46" s="52"/>
      <c r="E46" s="52"/>
      <c r="F46" s="4"/>
      <c r="G46" s="53">
        <f>SUM(G43:G45)</f>
        <v>0.10518767428433219</v>
      </c>
      <c r="H46" s="52"/>
      <c r="I46" s="53">
        <f>SUM(I43:I45)</f>
        <v>3.7414815788651339</v>
      </c>
      <c r="J46" s="53"/>
      <c r="K46" s="52"/>
      <c r="L46" s="53"/>
      <c r="M46" s="53">
        <f t="shared" ref="M46:X46" si="14">SUM(M43:M45)</f>
        <v>2489.9539462728726</v>
      </c>
      <c r="N46" s="53">
        <f t="shared" si="14"/>
        <v>607.94849318772413</v>
      </c>
      <c r="O46" s="53">
        <f t="shared" si="14"/>
        <v>0.13520554504886528</v>
      </c>
      <c r="P46" s="53">
        <f t="shared" si="14"/>
        <v>0</v>
      </c>
      <c r="Q46" s="53">
        <f t="shared" si="14"/>
        <v>0</v>
      </c>
      <c r="R46" s="53">
        <f t="shared" si="14"/>
        <v>162.02001225727278</v>
      </c>
      <c r="S46" s="53">
        <f t="shared" si="14"/>
        <v>0</v>
      </c>
      <c r="T46" s="53">
        <f t="shared" si="14"/>
        <v>0</v>
      </c>
      <c r="U46" s="53">
        <f t="shared" si="14"/>
        <v>1.8433970343041552</v>
      </c>
      <c r="V46" s="53">
        <f t="shared" si="14"/>
        <v>0</v>
      </c>
      <c r="W46" s="53">
        <f t="shared" si="14"/>
        <v>0</v>
      </c>
      <c r="X46" s="53">
        <f t="shared" si="14"/>
        <v>0</v>
      </c>
      <c r="Y46" s="53"/>
      <c r="Z46" s="53"/>
      <c r="AA46" s="53"/>
      <c r="AB46" s="53"/>
      <c r="AC46" s="50"/>
    </row>
    <row r="47" spans="2:30" x14ac:dyDescent="0.35">
      <c r="B47" s="51" t="s">
        <v>63</v>
      </c>
      <c r="C47" s="52"/>
      <c r="D47" s="52">
        <v>2.0683524008434899</v>
      </c>
      <c r="E47" s="52"/>
      <c r="F47" s="4"/>
      <c r="G47" s="52"/>
      <c r="H47" s="52">
        <v>1877.0057839994131</v>
      </c>
      <c r="I47" s="52"/>
      <c r="J47" s="52"/>
      <c r="K47" s="52"/>
      <c r="L47" s="53"/>
      <c r="M47" s="54">
        <v>92.724203149537558</v>
      </c>
      <c r="N47" s="52">
        <v>0</v>
      </c>
      <c r="O47" s="54"/>
      <c r="P47" s="54"/>
      <c r="Q47" s="52"/>
      <c r="R47" s="54">
        <v>159.45130986980243</v>
      </c>
      <c r="S47" s="52">
        <v>0</v>
      </c>
      <c r="T47" s="52"/>
      <c r="U47" s="52"/>
      <c r="V47" s="52"/>
      <c r="W47" s="52"/>
      <c r="X47" s="52"/>
      <c r="Y47" s="52"/>
      <c r="Z47" s="52"/>
      <c r="AA47" s="53"/>
      <c r="AB47" s="53"/>
      <c r="AC47" s="50"/>
    </row>
    <row r="48" spans="2:30" x14ac:dyDescent="0.35">
      <c r="B48" s="51" t="s">
        <v>64</v>
      </c>
      <c r="C48" s="52"/>
      <c r="D48" s="52">
        <v>1.8887725944642688</v>
      </c>
      <c r="E48" s="52">
        <v>0</v>
      </c>
      <c r="F48" s="4"/>
      <c r="G48" s="52"/>
      <c r="H48" s="52"/>
      <c r="I48" s="52"/>
      <c r="J48" s="52"/>
      <c r="K48" s="52">
        <v>35.043088574797395</v>
      </c>
      <c r="L48" s="53"/>
      <c r="M48" s="54">
        <v>1161.5351450637788</v>
      </c>
      <c r="N48" s="52">
        <v>250.014057769348</v>
      </c>
      <c r="O48" s="54">
        <v>7.4096965841112867</v>
      </c>
      <c r="P48" s="54"/>
      <c r="Q48" s="52"/>
      <c r="R48" s="54">
        <v>145.60732692876439</v>
      </c>
      <c r="S48" s="52">
        <v>514.479756590703</v>
      </c>
      <c r="T48" s="52"/>
      <c r="U48" s="52"/>
      <c r="V48" s="52"/>
      <c r="W48" s="52"/>
      <c r="X48" s="52"/>
      <c r="Y48" s="52"/>
      <c r="Z48" s="52"/>
      <c r="AA48" s="53"/>
      <c r="AB48" s="53"/>
      <c r="AC48" s="50"/>
    </row>
    <row r="49" spans="2:30" x14ac:dyDescent="0.35">
      <c r="B49" s="51" t="s">
        <v>65</v>
      </c>
      <c r="C49" s="52"/>
      <c r="D49" s="52">
        <v>1.7244583984262419E-2</v>
      </c>
      <c r="E49" s="52"/>
      <c r="F49" s="4"/>
      <c r="G49" s="52"/>
      <c r="H49" s="52"/>
      <c r="I49" s="52"/>
      <c r="J49" s="52"/>
      <c r="K49" s="52"/>
      <c r="L49" s="53"/>
      <c r="M49" s="54">
        <v>18.320005336660575</v>
      </c>
      <c r="N49" s="52">
        <v>1.3238293257994185</v>
      </c>
      <c r="O49" s="54"/>
      <c r="P49" s="54"/>
      <c r="Q49" s="52"/>
      <c r="R49" s="54">
        <v>1.3294018482194434</v>
      </c>
      <c r="S49" s="52">
        <v>4.7929394640674925</v>
      </c>
      <c r="T49" s="52"/>
      <c r="U49" s="52"/>
      <c r="V49" s="52"/>
      <c r="W49" s="52"/>
      <c r="X49" s="52"/>
      <c r="Y49" s="52"/>
      <c r="Z49" s="52"/>
      <c r="AA49" s="53"/>
      <c r="AB49" s="53"/>
      <c r="AC49" s="50"/>
    </row>
    <row r="50" spans="2:30" x14ac:dyDescent="0.35">
      <c r="B50" s="51" t="s">
        <v>66</v>
      </c>
      <c r="C50" s="52"/>
      <c r="D50" s="52">
        <v>0.12667551435315022</v>
      </c>
      <c r="E50" s="52"/>
      <c r="F50" s="4"/>
      <c r="G50" s="52"/>
      <c r="H50" s="52"/>
      <c r="I50" s="52"/>
      <c r="J50" s="52"/>
      <c r="K50" s="52"/>
      <c r="L50" s="53"/>
      <c r="M50" s="54">
        <v>148.94543981288601</v>
      </c>
      <c r="N50" s="52">
        <v>5.1824738318921523E-2</v>
      </c>
      <c r="O50" s="54"/>
      <c r="P50" s="54"/>
      <c r="Q50" s="52"/>
      <c r="R50" s="54">
        <v>9.7655393170929798</v>
      </c>
      <c r="S50" s="52">
        <v>141.2306344906645</v>
      </c>
      <c r="T50" s="52"/>
      <c r="U50" s="52"/>
      <c r="V50" s="52"/>
      <c r="W50" s="52"/>
      <c r="X50" s="52"/>
      <c r="Y50" s="52"/>
      <c r="Z50" s="52"/>
      <c r="AA50" s="53"/>
      <c r="AB50" s="53"/>
      <c r="AC50" s="50"/>
    </row>
    <row r="51" spans="2:30" x14ac:dyDescent="0.35">
      <c r="B51" s="51" t="s">
        <v>67</v>
      </c>
      <c r="C51" s="52"/>
      <c r="D51" s="52"/>
      <c r="E51" s="52"/>
      <c r="F51" s="4"/>
      <c r="G51" s="52"/>
      <c r="H51" s="52"/>
      <c r="I51" s="52"/>
      <c r="J51" s="52"/>
      <c r="K51" s="52"/>
      <c r="L51" s="53"/>
      <c r="M51" s="54">
        <v>182.66460006584424</v>
      </c>
      <c r="N51" s="52">
        <v>17.430412130870558</v>
      </c>
      <c r="O51" s="54"/>
      <c r="P51" s="54"/>
      <c r="Q51" s="52"/>
      <c r="R51" s="54"/>
      <c r="S51" s="52">
        <v>218.78245153445812</v>
      </c>
      <c r="T51" s="52"/>
      <c r="U51" s="52"/>
      <c r="V51" s="52"/>
      <c r="W51" s="52"/>
      <c r="X51" s="52"/>
      <c r="Y51" s="52"/>
      <c r="Z51" s="52"/>
      <c r="AA51" s="53"/>
      <c r="AB51" s="53"/>
      <c r="AC51" s="50"/>
    </row>
    <row r="52" spans="2:30" x14ac:dyDescent="0.35">
      <c r="B52" s="51" t="s">
        <v>68</v>
      </c>
      <c r="C52" s="52"/>
      <c r="D52" s="52">
        <v>2.2067818132905135</v>
      </c>
      <c r="E52" s="52"/>
      <c r="F52" s="4"/>
      <c r="G52" s="52"/>
      <c r="H52" s="52"/>
      <c r="I52" s="52"/>
      <c r="J52" s="52"/>
      <c r="K52" s="52"/>
      <c r="L52" s="53"/>
      <c r="M52" s="54">
        <v>537.94540093883165</v>
      </c>
      <c r="N52" s="52">
        <v>1.4372267221709991</v>
      </c>
      <c r="O52" s="54"/>
      <c r="P52" s="54"/>
      <c r="Q52" s="52"/>
      <c r="R52" s="54">
        <v>170.12296868876558</v>
      </c>
      <c r="S52" s="52">
        <v>19.39932688316868</v>
      </c>
      <c r="T52" s="52"/>
      <c r="U52" s="52"/>
      <c r="V52" s="52"/>
      <c r="W52" s="52"/>
      <c r="X52" s="52"/>
      <c r="Y52" s="52"/>
      <c r="Z52" s="52"/>
      <c r="AA52" s="53"/>
      <c r="AB52" s="53"/>
      <c r="AC52" s="50"/>
    </row>
    <row r="53" spans="2:30" x14ac:dyDescent="0.35">
      <c r="B53" s="51" t="s">
        <v>69</v>
      </c>
      <c r="C53" s="52"/>
      <c r="D53" s="52">
        <v>1.2943942931260939</v>
      </c>
      <c r="E53" s="52">
        <v>80.636548313381468</v>
      </c>
      <c r="F53" s="4"/>
      <c r="G53" s="52"/>
      <c r="H53" s="52"/>
      <c r="I53" s="52"/>
      <c r="J53" s="52"/>
      <c r="K53" s="52"/>
      <c r="L53" s="53"/>
      <c r="M53" s="54">
        <v>1269.14770416888</v>
      </c>
      <c r="N53" s="52">
        <v>70.157853870194188</v>
      </c>
      <c r="O53" s="52">
        <v>0.17146689630823087</v>
      </c>
      <c r="P53" s="52"/>
      <c r="Q53" s="52"/>
      <c r="R53" s="54">
        <v>99.78612225014659</v>
      </c>
      <c r="S53" s="52">
        <v>709.60872445473717</v>
      </c>
      <c r="T53" s="52">
        <v>275.6421634592333</v>
      </c>
      <c r="U53" s="52"/>
      <c r="V53" s="52"/>
      <c r="W53" s="52"/>
      <c r="X53" s="52"/>
      <c r="Y53" s="52"/>
      <c r="Z53" s="52"/>
      <c r="AA53" s="53"/>
      <c r="AB53" s="53"/>
      <c r="AC53" s="50"/>
    </row>
    <row r="54" spans="2:30" x14ac:dyDescent="0.35">
      <c r="B54" s="51" t="s">
        <v>70</v>
      </c>
      <c r="C54" s="52"/>
      <c r="D54" s="52">
        <v>0.41884143152350345</v>
      </c>
      <c r="E54" s="52"/>
      <c r="F54" s="4"/>
      <c r="G54" s="52"/>
      <c r="H54" s="52"/>
      <c r="I54" s="52"/>
      <c r="J54" s="52"/>
      <c r="K54" s="52"/>
      <c r="L54" s="53"/>
      <c r="M54" s="54">
        <v>239.4413576107867</v>
      </c>
      <c r="N54" s="52">
        <v>70.889664202555593</v>
      </c>
      <c r="O54" s="52">
        <v>0.43041846013037516</v>
      </c>
      <c r="P54" s="52"/>
      <c r="Q54" s="52"/>
      <c r="R54" s="54">
        <v>32.288895672193199</v>
      </c>
      <c r="S54" s="4"/>
      <c r="T54" s="52"/>
      <c r="U54" s="52"/>
      <c r="V54" s="52"/>
      <c r="W54" s="52"/>
      <c r="X54" s="52"/>
      <c r="Y54" s="52"/>
      <c r="Z54" s="52"/>
      <c r="AA54" s="53"/>
      <c r="AB54" s="53"/>
      <c r="AC54" s="50"/>
    </row>
    <row r="55" spans="2:30" x14ac:dyDescent="0.35">
      <c r="B55" s="51" t="s">
        <v>71</v>
      </c>
      <c r="C55" s="52"/>
      <c r="D55" s="52">
        <v>3.2157309910896559</v>
      </c>
      <c r="E55" s="52"/>
      <c r="F55" s="4"/>
      <c r="G55" s="52"/>
      <c r="H55" s="52"/>
      <c r="I55" s="52"/>
      <c r="J55" s="52"/>
      <c r="K55" s="52"/>
      <c r="L55" s="53"/>
      <c r="M55" s="54">
        <v>745.63468422452115</v>
      </c>
      <c r="N55" s="52">
        <v>88.82102741474732</v>
      </c>
      <c r="O55" s="52"/>
      <c r="P55" s="52"/>
      <c r="Q55" s="52"/>
      <c r="R55" s="54">
        <v>247.90384777229411</v>
      </c>
      <c r="S55" s="52">
        <v>26.953872448248788</v>
      </c>
      <c r="T55" s="52"/>
      <c r="U55" s="52"/>
      <c r="V55" s="52"/>
      <c r="W55" s="52"/>
      <c r="X55" s="52"/>
      <c r="Y55" s="52"/>
      <c r="Z55" s="52"/>
      <c r="AA55" s="53"/>
      <c r="AB55" s="53"/>
      <c r="AC55" s="50"/>
      <c r="AD55" s="57"/>
    </row>
    <row r="56" spans="2:30" x14ac:dyDescent="0.35">
      <c r="B56" s="56" t="s">
        <v>136</v>
      </c>
      <c r="C56" s="52"/>
      <c r="D56" s="53">
        <f>SUM(D47:D55)</f>
        <v>11.236793622674938</v>
      </c>
      <c r="E56" s="53">
        <f t="shared" ref="E56" si="15">SUM(E47:E55)</f>
        <v>80.636548313381468</v>
      </c>
      <c r="F56" s="53">
        <f t="shared" ref="F56:K56" si="16">SUM(F47:F55)</f>
        <v>0</v>
      </c>
      <c r="G56" s="53">
        <f t="shared" si="16"/>
        <v>0</v>
      </c>
      <c r="H56" s="53">
        <f t="shared" si="16"/>
        <v>1877.0057839994131</v>
      </c>
      <c r="I56" s="53">
        <f t="shared" si="16"/>
        <v>0</v>
      </c>
      <c r="J56" s="53"/>
      <c r="K56" s="53">
        <f t="shared" si="16"/>
        <v>35.043088574797395</v>
      </c>
      <c r="L56" s="53"/>
      <c r="M56" s="53">
        <f t="shared" ref="M56:X56" si="17">SUM(M47:M55)</f>
        <v>4396.358540371727</v>
      </c>
      <c r="N56" s="53">
        <f t="shared" si="17"/>
        <v>500.12589617400494</v>
      </c>
      <c r="O56" s="53">
        <f t="shared" si="17"/>
        <v>8.0115819405498936</v>
      </c>
      <c r="P56" s="53">
        <f t="shared" si="17"/>
        <v>0</v>
      </c>
      <c r="Q56" s="53">
        <f t="shared" si="17"/>
        <v>0</v>
      </c>
      <c r="R56" s="53">
        <f t="shared" si="17"/>
        <v>866.25541234727871</v>
      </c>
      <c r="S56" s="53">
        <f t="shared" si="17"/>
        <v>1635.2477058660477</v>
      </c>
      <c r="T56" s="53">
        <f t="shared" si="17"/>
        <v>275.6421634592333</v>
      </c>
      <c r="U56" s="53">
        <f t="shared" si="17"/>
        <v>0</v>
      </c>
      <c r="V56" s="53">
        <f t="shared" si="17"/>
        <v>0</v>
      </c>
      <c r="W56" s="53">
        <f t="shared" si="17"/>
        <v>0</v>
      </c>
      <c r="X56" s="53">
        <f t="shared" si="17"/>
        <v>0</v>
      </c>
      <c r="Y56" s="53"/>
      <c r="Z56" s="53"/>
      <c r="AA56" s="53"/>
      <c r="AB56" s="53"/>
      <c r="AC56" s="50"/>
      <c r="AD56" s="57"/>
    </row>
    <row r="57" spans="2:30" x14ac:dyDescent="0.35">
      <c r="B57" s="56" t="s">
        <v>135</v>
      </c>
      <c r="C57" s="53">
        <f>+C58+C59+C60</f>
        <v>0</v>
      </c>
      <c r="D57" s="53">
        <f t="shared" ref="D57:N57" si="18">+D58+D59+D60</f>
        <v>0</v>
      </c>
      <c r="E57" s="53">
        <f t="shared" si="18"/>
        <v>0</v>
      </c>
      <c r="F57" s="53">
        <f t="shared" si="18"/>
        <v>0</v>
      </c>
      <c r="G57" s="53">
        <f t="shared" si="18"/>
        <v>0</v>
      </c>
      <c r="H57" s="53">
        <f t="shared" si="18"/>
        <v>0</v>
      </c>
      <c r="I57" s="53">
        <f t="shared" si="18"/>
        <v>0</v>
      </c>
      <c r="J57" s="53">
        <f t="shared" si="18"/>
        <v>0</v>
      </c>
      <c r="K57" s="53">
        <f t="shared" si="18"/>
        <v>0</v>
      </c>
      <c r="L57" s="53"/>
      <c r="M57" s="53">
        <f t="shared" si="18"/>
        <v>26.037608499999997</v>
      </c>
      <c r="N57" s="53">
        <f t="shared" si="18"/>
        <v>4062.8896463289134</v>
      </c>
      <c r="O57" s="53">
        <f t="shared" ref="O57" si="19">+O58+O59+O60</f>
        <v>6340.6212933225106</v>
      </c>
      <c r="P57" s="53">
        <f t="shared" ref="P57" si="20">+P58+P59+P60</f>
        <v>0</v>
      </c>
      <c r="Q57" s="53">
        <f t="shared" ref="Q57" si="21">+Q58+Q59+Q60</f>
        <v>145.95328044906509</v>
      </c>
      <c r="R57" s="53">
        <f t="shared" ref="R57" si="22">+R58+R59+R60</f>
        <v>5175.4161779033884</v>
      </c>
      <c r="S57" s="53">
        <f t="shared" ref="S57" si="23">+S58+S59+S60</f>
        <v>0</v>
      </c>
      <c r="T57" s="53">
        <f t="shared" ref="T57" si="24">+T58+T59+T60</f>
        <v>0</v>
      </c>
      <c r="U57" s="53">
        <f t="shared" ref="U57" si="25">+U58+U59+U60</f>
        <v>0</v>
      </c>
      <c r="V57" s="53">
        <f t="shared" ref="V57" si="26">+V58+V59+V60</f>
        <v>0</v>
      </c>
      <c r="W57" s="53">
        <f t="shared" ref="W57" si="27">+W58+W59+W60</f>
        <v>0</v>
      </c>
      <c r="X57" s="53">
        <f t="shared" ref="X57" si="28">+X58+X59+X60</f>
        <v>0</v>
      </c>
      <c r="Y57" s="53">
        <f t="shared" ref="Y57" si="29">+Y58+Y59+Y60</f>
        <v>0</v>
      </c>
      <c r="Z57" s="53">
        <f t="shared" ref="Z57" si="30">+Z58+Z59+Z60</f>
        <v>0</v>
      </c>
      <c r="AA57" s="53"/>
      <c r="AB57" s="53"/>
      <c r="AC57" s="50"/>
    </row>
    <row r="58" spans="2:30" x14ac:dyDescent="0.35">
      <c r="B58" s="51" t="s">
        <v>132</v>
      </c>
      <c r="C58" s="52"/>
      <c r="D58" s="52">
        <v>0</v>
      </c>
      <c r="E58" s="53"/>
      <c r="F58" s="55"/>
      <c r="G58" s="53"/>
      <c r="H58" s="53"/>
      <c r="I58" s="53"/>
      <c r="J58" s="53"/>
      <c r="K58" s="53"/>
      <c r="L58" s="53"/>
      <c r="M58" s="53"/>
      <c r="N58" s="52">
        <v>4062.8896463289134</v>
      </c>
      <c r="O58" s="53">
        <v>6334.3687433225105</v>
      </c>
      <c r="P58" s="53"/>
      <c r="Q58" s="53"/>
      <c r="R58" s="52">
        <v>5175.4161779033884</v>
      </c>
      <c r="S58" s="53"/>
      <c r="T58" s="53"/>
      <c r="U58" s="53"/>
      <c r="V58" s="53"/>
      <c r="W58" s="52">
        <f>W26</f>
        <v>0</v>
      </c>
      <c r="X58" s="53"/>
      <c r="Y58" s="53"/>
      <c r="Z58" s="53"/>
      <c r="AA58" s="53"/>
      <c r="AB58" s="53"/>
      <c r="AC58" s="50"/>
    </row>
    <row r="59" spans="2:30" x14ac:dyDescent="0.35">
      <c r="B59" s="51" t="s">
        <v>133</v>
      </c>
      <c r="C59" s="52"/>
      <c r="D59" s="53"/>
      <c r="E59" s="53"/>
      <c r="F59" s="55"/>
      <c r="G59" s="53"/>
      <c r="H59" s="53"/>
      <c r="I59" s="53"/>
      <c r="J59" s="53"/>
      <c r="K59" s="53"/>
      <c r="L59" s="53"/>
      <c r="M59" s="53"/>
      <c r="N59" s="53"/>
      <c r="O59" s="53">
        <v>6.2525499999999994</v>
      </c>
      <c r="P59" s="53"/>
      <c r="Q59" s="52">
        <v>145.95328044906509</v>
      </c>
      <c r="R59" s="53"/>
      <c r="S59" s="53"/>
      <c r="T59" s="53"/>
      <c r="U59" s="53"/>
      <c r="V59" s="53"/>
      <c r="W59" s="53"/>
      <c r="X59" s="53"/>
      <c r="Y59" s="53"/>
      <c r="Z59" s="53"/>
      <c r="AA59" s="53"/>
      <c r="AB59" s="53"/>
      <c r="AC59" s="50"/>
    </row>
    <row r="60" spans="2:30" x14ac:dyDescent="0.35">
      <c r="B60" s="51" t="s">
        <v>134</v>
      </c>
      <c r="C60" s="52"/>
      <c r="D60" s="53"/>
      <c r="E60" s="53"/>
      <c r="F60" s="55"/>
      <c r="G60" s="53"/>
      <c r="H60" s="53"/>
      <c r="I60" s="53"/>
      <c r="J60" s="53"/>
      <c r="K60" s="53"/>
      <c r="L60" s="53"/>
      <c r="M60" s="52">
        <v>26.037608499999997</v>
      </c>
      <c r="N60" s="53"/>
      <c r="O60" s="53"/>
      <c r="P60" s="53"/>
      <c r="Q60" s="53"/>
      <c r="R60" s="53"/>
      <c r="S60" s="53"/>
      <c r="T60" s="53"/>
      <c r="U60" s="53"/>
      <c r="V60" s="53"/>
      <c r="W60" s="53"/>
      <c r="X60" s="53"/>
      <c r="Y60" s="53"/>
      <c r="Z60" s="53"/>
      <c r="AA60" s="53"/>
      <c r="AB60" s="53"/>
      <c r="AC60" s="50"/>
    </row>
    <row r="61" spans="2:30" x14ac:dyDescent="0.35">
      <c r="B61" s="55" t="s">
        <v>139</v>
      </c>
      <c r="C61" s="52"/>
      <c r="D61" s="53"/>
      <c r="E61" s="53"/>
      <c r="F61" s="55"/>
      <c r="G61" s="53"/>
      <c r="H61" s="53"/>
      <c r="I61" s="53"/>
      <c r="J61" s="53"/>
      <c r="K61" s="53"/>
      <c r="L61" s="53"/>
      <c r="M61" s="53">
        <v>11.390597856893899</v>
      </c>
      <c r="N61" s="55"/>
      <c r="O61" s="55"/>
      <c r="P61" s="53"/>
      <c r="Q61" s="53"/>
      <c r="R61" s="53">
        <v>415.15241665477998</v>
      </c>
      <c r="S61" s="53"/>
      <c r="T61" s="53"/>
      <c r="U61" s="53"/>
      <c r="V61" s="53"/>
      <c r="W61" s="53"/>
      <c r="X61" s="53"/>
      <c r="Y61" s="53"/>
      <c r="Z61" s="53"/>
      <c r="AA61" s="53"/>
      <c r="AB61" s="53"/>
      <c r="AC61" s="50"/>
      <c r="AD61" s="57"/>
    </row>
    <row r="62" spans="2:30" x14ac:dyDescent="0.35">
      <c r="B62" s="55" t="s">
        <v>140</v>
      </c>
      <c r="C62" s="52"/>
      <c r="D62" s="53"/>
      <c r="E62" s="53"/>
      <c r="F62" s="55"/>
      <c r="G62" s="53"/>
      <c r="H62" s="53"/>
      <c r="I62" s="53"/>
      <c r="J62" s="53"/>
      <c r="K62" s="53"/>
      <c r="L62" s="53"/>
      <c r="M62" s="53"/>
      <c r="N62" s="53">
        <v>156.59561206053669</v>
      </c>
      <c r="O62" s="53">
        <v>167.30223677057057</v>
      </c>
      <c r="P62" s="53"/>
      <c r="Q62" s="53"/>
      <c r="R62" s="53"/>
      <c r="S62" s="53"/>
      <c r="T62" s="53"/>
      <c r="U62" s="53"/>
      <c r="V62" s="53"/>
      <c r="W62" s="53"/>
      <c r="X62" s="53"/>
      <c r="Y62" s="53"/>
      <c r="Z62" s="53"/>
      <c r="AA62" s="53"/>
      <c r="AB62" s="53"/>
      <c r="AC62" s="58"/>
    </row>
    <row r="63" spans="2:30" ht="15" customHeight="1" x14ac:dyDescent="0.35">
      <c r="B63" s="59" t="s">
        <v>72</v>
      </c>
      <c r="C63" s="59"/>
      <c r="D63" s="60">
        <f>D42+D46+D56+D57+D61+D62</f>
        <v>11.236793622674938</v>
      </c>
      <c r="E63" s="60">
        <f t="shared" ref="E63:K63" si="31">E42+E46+E56+E57+E61+E62</f>
        <v>80.636548313381468</v>
      </c>
      <c r="F63" s="60">
        <f t="shared" si="31"/>
        <v>0</v>
      </c>
      <c r="G63" s="60">
        <f t="shared" si="31"/>
        <v>1172.3793537125239</v>
      </c>
      <c r="H63" s="60">
        <f t="shared" si="31"/>
        <v>1877.0057839994131</v>
      </c>
      <c r="I63" s="60">
        <f t="shared" si="31"/>
        <v>73.844717582922954</v>
      </c>
      <c r="J63" s="60">
        <f t="shared" si="31"/>
        <v>0</v>
      </c>
      <c r="K63" s="60">
        <f t="shared" si="31"/>
        <v>52.973602845642105</v>
      </c>
      <c r="L63" s="60"/>
      <c r="M63" s="60">
        <f t="shared" ref="M63" si="32">M42+M46+M56+M57+M61+M62</f>
        <v>11356.324473720515</v>
      </c>
      <c r="N63" s="60">
        <f t="shared" ref="N63" si="33">N42+N46+N56+N57+N61+N62</f>
        <v>9954.3267142857167</v>
      </c>
      <c r="O63" s="60">
        <f t="shared" ref="O63" si="34">O42+O46+O56+O57+O61+O62</f>
        <v>6516.0703175786803</v>
      </c>
      <c r="P63" s="60">
        <f t="shared" ref="P63" si="35">P42+P46+P56+P57+P61+P62</f>
        <v>69.009402457599947</v>
      </c>
      <c r="Q63" s="60">
        <f t="shared" ref="Q63" si="36">Q42+Q46+Q56+Q57+Q61+Q62</f>
        <v>145.95328044906509</v>
      </c>
      <c r="R63" s="60">
        <f t="shared" ref="R63" si="37">R42+R46+R56+R57+R61+R62</f>
        <v>6618.8440191627196</v>
      </c>
      <c r="S63" s="60">
        <f t="shared" ref="S63" si="38">S42+S46+S56+S57+S61+S62</f>
        <v>1635.2477058660477</v>
      </c>
      <c r="T63" s="60">
        <f t="shared" ref="T63" si="39">T42+T46+T56+T57+T61+T62</f>
        <v>275.6421634592333</v>
      </c>
      <c r="U63" s="60">
        <f t="shared" ref="U63" si="40">U42+U46+U56+U57+U61+U62</f>
        <v>89.14892274349593</v>
      </c>
      <c r="V63" s="60">
        <f t="shared" ref="V63" si="41">V42+V46+V56+V57+V61+V62</f>
        <v>0</v>
      </c>
      <c r="W63" s="60">
        <f t="shared" ref="W63" si="42">W42+W46+W56+W57+W61+W62</f>
        <v>0</v>
      </c>
      <c r="X63" s="60">
        <f t="shared" ref="X63" si="43">X42+X46+X56+X57+X61+X62</f>
        <v>0</v>
      </c>
      <c r="Y63" s="60">
        <f t="shared" ref="Y63" si="44">Y42+Y46+Y56+Y57+Y61+Y62</f>
        <v>0</v>
      </c>
      <c r="Z63" s="60">
        <f t="shared" ref="Z63" si="45">Z42+Z46+Z56+Z57+Z61+Z62</f>
        <v>0</v>
      </c>
      <c r="AA63" s="60"/>
      <c r="AB63" s="61"/>
      <c r="AC63" s="50"/>
    </row>
    <row r="64" spans="2:30" s="47" customFormat="1" x14ac:dyDescent="0.35">
      <c r="B64" s="62"/>
      <c r="C64" s="63"/>
      <c r="D64" s="64"/>
      <c r="E64" s="64"/>
      <c r="F64" s="64"/>
      <c r="G64" s="64"/>
      <c r="H64" s="64"/>
      <c r="I64" s="64"/>
      <c r="J64" s="64"/>
      <c r="K64" s="64"/>
      <c r="L64" s="64"/>
      <c r="M64" s="64"/>
      <c r="N64" s="64"/>
      <c r="O64" s="64"/>
      <c r="P64" s="64"/>
      <c r="Q64" s="64"/>
      <c r="R64" s="64"/>
      <c r="S64" s="64"/>
      <c r="T64" s="64"/>
      <c r="U64" s="64"/>
      <c r="V64" s="64"/>
      <c r="W64" s="64"/>
      <c r="X64" s="64"/>
      <c r="Y64" s="64"/>
      <c r="Z64" s="64"/>
      <c r="AA64" s="64"/>
      <c r="AB64" s="65"/>
      <c r="AC64" s="66"/>
    </row>
    <row r="65" spans="2:34" x14ac:dyDescent="0.35">
      <c r="B65" s="70"/>
    </row>
    <row r="66" spans="2:34" x14ac:dyDescent="0.35">
      <c r="D66" s="149" t="s">
        <v>0</v>
      </c>
      <c r="E66" s="150"/>
      <c r="F66" s="150"/>
      <c r="G66" s="150"/>
      <c r="H66" s="150"/>
      <c r="I66" s="150"/>
      <c r="J66" s="150"/>
      <c r="K66" s="150"/>
      <c r="L66" s="151"/>
      <c r="M66" s="152" t="s">
        <v>1</v>
      </c>
      <c r="N66" s="153"/>
      <c r="O66" s="153"/>
      <c r="P66" s="153"/>
      <c r="Q66" s="153"/>
      <c r="R66" s="153"/>
      <c r="S66" s="153"/>
      <c r="T66" s="153"/>
      <c r="U66" s="153"/>
      <c r="V66" s="153"/>
      <c r="W66" s="153"/>
      <c r="X66" s="153"/>
      <c r="Y66" s="153"/>
      <c r="Z66" s="153"/>
      <c r="AA66" s="154"/>
    </row>
    <row r="67" spans="2:34" ht="40.5" x14ac:dyDescent="0.35">
      <c r="B67" s="2" t="s">
        <v>108</v>
      </c>
      <c r="C67" s="3" t="s">
        <v>83</v>
      </c>
      <c r="D67" s="3" t="s">
        <v>84</v>
      </c>
      <c r="E67" s="3" t="s">
        <v>85</v>
      </c>
      <c r="F67" s="3" t="s">
        <v>86</v>
      </c>
      <c r="G67" s="3" t="s">
        <v>87</v>
      </c>
      <c r="H67" s="113" t="s">
        <v>124</v>
      </c>
      <c r="I67" s="3" t="s">
        <v>89</v>
      </c>
      <c r="J67" s="3" t="s">
        <v>90</v>
      </c>
      <c r="K67" s="3" t="s">
        <v>125</v>
      </c>
      <c r="L67" s="3" t="s">
        <v>10</v>
      </c>
      <c r="M67" s="3" t="s">
        <v>92</v>
      </c>
      <c r="N67" s="3" t="s">
        <v>93</v>
      </c>
      <c r="O67" s="3" t="s">
        <v>94</v>
      </c>
      <c r="P67" s="3" t="s">
        <v>95</v>
      </c>
      <c r="Q67" s="3" t="s">
        <v>96</v>
      </c>
      <c r="R67" s="3" t="s">
        <v>97</v>
      </c>
      <c r="S67" s="3" t="s">
        <v>98</v>
      </c>
      <c r="T67" s="3" t="s">
        <v>99</v>
      </c>
      <c r="U67" s="3" t="s">
        <v>100</v>
      </c>
      <c r="V67" s="3" t="s">
        <v>101</v>
      </c>
      <c r="W67" s="3" t="s">
        <v>126</v>
      </c>
      <c r="X67" s="113" t="s">
        <v>127</v>
      </c>
      <c r="Y67" s="113" t="s">
        <v>128</v>
      </c>
      <c r="Z67" s="113" t="s">
        <v>129</v>
      </c>
      <c r="AA67" s="3" t="s">
        <v>22</v>
      </c>
      <c r="AB67" s="3" t="s">
        <v>23</v>
      </c>
      <c r="AD67" s="19"/>
      <c r="AE67" s="19"/>
      <c r="AF67" s="19"/>
      <c r="AG67" s="19"/>
      <c r="AH67" s="19"/>
    </row>
    <row r="68" spans="2:34" x14ac:dyDescent="0.35">
      <c r="B68" s="46" t="s">
        <v>74</v>
      </c>
      <c r="C68" s="47"/>
      <c r="D68" s="47"/>
      <c r="E68" s="47"/>
      <c r="F68" s="47"/>
      <c r="G68" s="47"/>
      <c r="H68" s="47"/>
      <c r="I68" s="47"/>
      <c r="J68" s="47"/>
      <c r="K68" s="47"/>
      <c r="L68" s="47"/>
      <c r="M68" s="48"/>
      <c r="N68" s="47"/>
      <c r="O68" s="48"/>
      <c r="P68" s="48"/>
      <c r="Q68" s="47"/>
      <c r="R68" s="48"/>
      <c r="S68" s="47"/>
      <c r="T68" s="47"/>
      <c r="U68" s="47"/>
      <c r="V68" s="47"/>
      <c r="W68" s="47"/>
      <c r="X68" s="47"/>
      <c r="Y68" s="47"/>
      <c r="Z68" s="47"/>
      <c r="AA68" s="47"/>
      <c r="AB68" s="47"/>
    </row>
    <row r="69" spans="2:34" x14ac:dyDescent="0.35">
      <c r="B69" s="51" t="s">
        <v>81</v>
      </c>
      <c r="C69" s="52">
        <f>C40*Hoja1!C6</f>
        <v>0</v>
      </c>
      <c r="D69" s="52">
        <f>D40*Hoja1!D6</f>
        <v>0</v>
      </c>
      <c r="E69" s="52">
        <f>E40*Hoja1!E6</f>
        <v>0</v>
      </c>
      <c r="F69" s="52">
        <f>F40*Hoja1!F6</f>
        <v>0</v>
      </c>
      <c r="G69" s="52">
        <f>G40*Hoja1!G6</f>
        <v>12.072486301389205</v>
      </c>
      <c r="H69" s="52">
        <f>H40*Hoja1!H6</f>
        <v>0</v>
      </c>
      <c r="I69" s="52">
        <f>I40*Hoja1!I6</f>
        <v>15.166907199424999</v>
      </c>
      <c r="J69" s="52"/>
      <c r="K69" s="52">
        <f>K40*Hoja1!J6</f>
        <v>1.607004537287027</v>
      </c>
      <c r="L69" s="52">
        <f>L40*Hoja1!K6</f>
        <v>0</v>
      </c>
      <c r="M69" s="52">
        <f>M40*Hoja1!L6</f>
        <v>2063.3022639586948</v>
      </c>
      <c r="N69" s="52">
        <f>N40*Hoja1!M6</f>
        <v>1542.0137964236387</v>
      </c>
      <c r="O69" s="52">
        <f>O40*Hoja1!N6</f>
        <v>0</v>
      </c>
      <c r="P69" s="52">
        <f>P40*Hoja1!O6</f>
        <v>0.45053359290812012</v>
      </c>
      <c r="Q69" s="52">
        <f>Q40*Hoja1!P6</f>
        <v>0</v>
      </c>
      <c r="R69" s="52">
        <f>R40*Hoja1!Q6</f>
        <v>0</v>
      </c>
      <c r="S69" s="52">
        <f>S40*Hoja1!R6</f>
        <v>0</v>
      </c>
      <c r="T69" s="52">
        <f>T40*Hoja1!S6</f>
        <v>0</v>
      </c>
      <c r="U69" s="52">
        <f>U40*Hoja1!T6</f>
        <v>7.6957024349713121</v>
      </c>
      <c r="V69" s="52">
        <f>V40*Hoja1!U6</f>
        <v>0</v>
      </c>
      <c r="W69" s="52">
        <f>W40*Hoja1!V6</f>
        <v>0</v>
      </c>
      <c r="X69" s="52">
        <f>X40*Hoja1!W6</f>
        <v>0</v>
      </c>
      <c r="Y69" s="52">
        <f>Y40*Hoja1!X6</f>
        <v>0</v>
      </c>
      <c r="Z69" s="52">
        <f>Z40*Hoja1!Y6</f>
        <v>0</v>
      </c>
      <c r="AA69" s="52">
        <f>AA40*Hoja1!Z6</f>
        <v>0</v>
      </c>
      <c r="AB69" s="52">
        <f>AB40*Hoja1!AA6</f>
        <v>0</v>
      </c>
    </row>
    <row r="70" spans="2:34" x14ac:dyDescent="0.35">
      <c r="B70" s="51" t="s">
        <v>57</v>
      </c>
      <c r="C70" s="52">
        <f>C41*Hoja1!C7</f>
        <v>0</v>
      </c>
      <c r="D70" s="52">
        <f>D41*Hoja1!D7</f>
        <v>0</v>
      </c>
      <c r="E70" s="52">
        <f>E41*Hoja1!E7</f>
        <v>0</v>
      </c>
      <c r="F70" s="52">
        <f>F41*Hoja1!F7</f>
        <v>0</v>
      </c>
      <c r="G70" s="52">
        <f>G41*Hoja1!G7</f>
        <v>119.36811859487432</v>
      </c>
      <c r="H70" s="52">
        <f>H41*Hoja1!H7</f>
        <v>0</v>
      </c>
      <c r="I70" s="52">
        <f>I41*Hoja1!I7</f>
        <v>0</v>
      </c>
      <c r="J70" s="52"/>
      <c r="K70" s="52">
        <f>K41*Hoja1!J7</f>
        <v>0.18604688979744322</v>
      </c>
      <c r="L70" s="52">
        <f>L41*Hoja1!K7</f>
        <v>0</v>
      </c>
      <c r="M70" s="52">
        <f>M41*Hoja1!L7</f>
        <v>271.35602211149063</v>
      </c>
      <c r="N70" s="52">
        <f>N41*Hoja1!M7</f>
        <v>535.78607875168461</v>
      </c>
      <c r="O70" s="52">
        <f>O41*Hoja1!N7</f>
        <v>0</v>
      </c>
      <c r="P70" s="52">
        <f>P41*Hoja1!O7</f>
        <v>0.51659561962708378</v>
      </c>
      <c r="Q70" s="52">
        <f>Q41*Hoja1!P7</f>
        <v>0</v>
      </c>
      <c r="R70" s="52">
        <f>R41*Hoja1!Q7</f>
        <v>0</v>
      </c>
      <c r="S70" s="52">
        <f>S41*Hoja1!R7</f>
        <v>0</v>
      </c>
      <c r="T70" s="52">
        <f>T41*Hoja1!S7</f>
        <v>0</v>
      </c>
      <c r="U70" s="52">
        <f>U41*Hoja1!T7</f>
        <v>9.7191652758932054</v>
      </c>
      <c r="V70" s="52">
        <f>V41*Hoja1!U7</f>
        <v>0</v>
      </c>
      <c r="W70" s="52">
        <f>W41*Hoja1!V7</f>
        <v>0</v>
      </c>
      <c r="X70" s="52">
        <f>X41*Hoja1!W7</f>
        <v>0</v>
      </c>
      <c r="Y70" s="52">
        <f>Y41*Hoja1!X7</f>
        <v>0</v>
      </c>
      <c r="Z70" s="52">
        <f>Z41*Hoja1!Y7</f>
        <v>0</v>
      </c>
      <c r="AA70" s="52">
        <f>AA41*Hoja1!Z7</f>
        <v>0</v>
      </c>
      <c r="AB70" s="52">
        <f>AB41*Hoja1!AA7</f>
        <v>0</v>
      </c>
    </row>
    <row r="71" spans="2:34" x14ac:dyDescent="0.35">
      <c r="B71" s="55" t="s">
        <v>58</v>
      </c>
      <c r="C71" s="52">
        <f>SUM(C69:C70)</f>
        <v>0</v>
      </c>
      <c r="D71" s="52">
        <f t="shared" ref="D71:AA71" si="46">SUM(D69:D70)</f>
        <v>0</v>
      </c>
      <c r="E71" s="52">
        <f t="shared" si="46"/>
        <v>0</v>
      </c>
      <c r="F71" s="52">
        <f t="shared" si="46"/>
        <v>0</v>
      </c>
      <c r="G71" s="52">
        <f t="shared" si="46"/>
        <v>131.44060489626352</v>
      </c>
      <c r="H71" s="52">
        <f t="shared" si="46"/>
        <v>0</v>
      </c>
      <c r="I71" s="52">
        <f t="shared" si="46"/>
        <v>15.166907199424999</v>
      </c>
      <c r="J71" s="52">
        <f t="shared" si="46"/>
        <v>0</v>
      </c>
      <c r="K71" s="52">
        <f t="shared" si="46"/>
        <v>1.7930514270844702</v>
      </c>
      <c r="L71" s="52">
        <f t="shared" si="46"/>
        <v>0</v>
      </c>
      <c r="M71" s="52">
        <f t="shared" si="46"/>
        <v>2334.6582860701856</v>
      </c>
      <c r="N71" s="52">
        <f t="shared" si="46"/>
        <v>2077.7998751753235</v>
      </c>
      <c r="O71" s="52">
        <f t="shared" si="46"/>
        <v>0</v>
      </c>
      <c r="P71" s="52">
        <f t="shared" si="46"/>
        <v>0.9671292125352039</v>
      </c>
      <c r="Q71" s="52">
        <f t="shared" si="46"/>
        <v>0</v>
      </c>
      <c r="R71" s="52">
        <f t="shared" si="46"/>
        <v>0</v>
      </c>
      <c r="S71" s="52">
        <f t="shared" si="46"/>
        <v>0</v>
      </c>
      <c r="T71" s="52">
        <f t="shared" si="46"/>
        <v>0</v>
      </c>
      <c r="U71" s="52">
        <f t="shared" si="46"/>
        <v>17.414867710864517</v>
      </c>
      <c r="V71" s="52">
        <f t="shared" si="46"/>
        <v>0</v>
      </c>
      <c r="W71" s="52">
        <f t="shared" si="46"/>
        <v>0</v>
      </c>
      <c r="X71" s="52">
        <f t="shared" si="46"/>
        <v>0</v>
      </c>
      <c r="Y71" s="52">
        <f t="shared" ref="Y71:Z71" si="47">SUM(Y69:Y70)</f>
        <v>0</v>
      </c>
      <c r="Z71" s="52">
        <f t="shared" si="47"/>
        <v>0</v>
      </c>
      <c r="AA71" s="52">
        <f t="shared" si="46"/>
        <v>0</v>
      </c>
      <c r="AB71" s="52">
        <f>AB42*Hoja1!AA8</f>
        <v>0</v>
      </c>
    </row>
    <row r="72" spans="2:34" x14ac:dyDescent="0.35">
      <c r="B72" s="51" t="s">
        <v>59</v>
      </c>
      <c r="C72" s="52">
        <f>C43*Hoja1!C9</f>
        <v>0</v>
      </c>
      <c r="D72" s="52">
        <f>D43*Hoja1!D9</f>
        <v>0</v>
      </c>
      <c r="E72" s="52">
        <f>E43*Hoja1!E9</f>
        <v>0</v>
      </c>
      <c r="F72" s="52">
        <f>F43*Hoja1!F9</f>
        <v>0</v>
      </c>
      <c r="G72" s="52">
        <f>G43*Hoja1!G9</f>
        <v>0</v>
      </c>
      <c r="H72" s="52">
        <f>H43*Hoja1!H9</f>
        <v>0</v>
      </c>
      <c r="I72" s="52">
        <f>I43*Hoja1!I9</f>
        <v>0</v>
      </c>
      <c r="J72" s="52"/>
      <c r="K72" s="52">
        <f>K43*Hoja1!J9</f>
        <v>0</v>
      </c>
      <c r="L72" s="52">
        <f>L43*Hoja1!K9</f>
        <v>0</v>
      </c>
      <c r="M72" s="52">
        <f>M43*Hoja1!L9</f>
        <v>140.90638618323877</v>
      </c>
      <c r="N72" s="52">
        <f>N43*Hoja1!M9</f>
        <v>109.0405574208835</v>
      </c>
      <c r="O72" s="52">
        <f>O43*Hoja1!N9</f>
        <v>1.9063981851890004E-2</v>
      </c>
      <c r="P72" s="52">
        <f>P43*Hoja1!O9</f>
        <v>0</v>
      </c>
      <c r="Q72" s="52">
        <f>Q43*Hoja1!P9</f>
        <v>0</v>
      </c>
      <c r="R72" s="52">
        <f>R43*Hoja1!Q9</f>
        <v>0</v>
      </c>
      <c r="S72" s="52">
        <f>S43*Hoja1!R9</f>
        <v>0</v>
      </c>
      <c r="T72" s="52">
        <f>T43*Hoja1!S9</f>
        <v>0</v>
      </c>
      <c r="U72" s="52">
        <f>U43*Hoja1!T9</f>
        <v>0.18433970343041553</v>
      </c>
      <c r="V72" s="52">
        <f>V43*Hoja1!U9</f>
        <v>0</v>
      </c>
      <c r="W72" s="52">
        <f>W43*Hoja1!V9</f>
        <v>0</v>
      </c>
      <c r="X72" s="52">
        <f>X43*Hoja1!W9</f>
        <v>0</v>
      </c>
      <c r="Y72" s="52">
        <f>Y43*Hoja1!X9</f>
        <v>0</v>
      </c>
      <c r="Z72" s="52">
        <f>Z43*Hoja1!Y9</f>
        <v>0</v>
      </c>
      <c r="AA72" s="52">
        <f>AA43*Hoja1!Z9</f>
        <v>0</v>
      </c>
      <c r="AB72" s="52">
        <f>AB43*Hoja1!AA9</f>
        <v>0</v>
      </c>
    </row>
    <row r="73" spans="2:34" x14ac:dyDescent="0.35">
      <c r="B73" s="51" t="s">
        <v>60</v>
      </c>
      <c r="C73" s="52">
        <f>C44*Hoja1!C10</f>
        <v>0</v>
      </c>
      <c r="D73" s="52">
        <f>D44*Hoja1!D10</f>
        <v>0</v>
      </c>
      <c r="E73" s="52">
        <f>E44*Hoja1!E10</f>
        <v>0</v>
      </c>
      <c r="F73" s="52">
        <f>F44*Hoja1!F10</f>
        <v>0</v>
      </c>
      <c r="G73" s="52">
        <f>G44*Hoja1!G10</f>
        <v>1.6883593210994849E-2</v>
      </c>
      <c r="H73" s="52">
        <f>H44*Hoja1!H10</f>
        <v>0</v>
      </c>
      <c r="I73" s="52">
        <f>I44*Hoja1!I10</f>
        <v>1.4965926315460536</v>
      </c>
      <c r="J73" s="52"/>
      <c r="K73" s="52">
        <f>K44*Hoja1!J10</f>
        <v>0</v>
      </c>
      <c r="L73" s="52">
        <f>L44*Hoja1!K10</f>
        <v>0</v>
      </c>
      <c r="M73" s="52">
        <f>M44*Hoja1!L10</f>
        <v>563.53680790560009</v>
      </c>
      <c r="N73" s="52">
        <f>N44*Hoja1!M10</f>
        <v>102.00861545838615</v>
      </c>
      <c r="O73" s="52">
        <f>O44*Hoja1!N10</f>
        <v>0</v>
      </c>
      <c r="P73" s="52">
        <f>P44*Hoja1!O10</f>
        <v>0</v>
      </c>
      <c r="Q73" s="52">
        <f>Q44*Hoja1!P10</f>
        <v>0</v>
      </c>
      <c r="R73" s="52">
        <f>R44*Hoja1!Q10</f>
        <v>115.42903064637839</v>
      </c>
      <c r="S73" s="52">
        <f>S44*Hoja1!R10</f>
        <v>0</v>
      </c>
      <c r="T73" s="52">
        <f>T44*Hoja1!S10</f>
        <v>0</v>
      </c>
      <c r="U73" s="52">
        <f>U44*Hoja1!T10</f>
        <v>0</v>
      </c>
      <c r="V73" s="52">
        <f>V44*Hoja1!U10</f>
        <v>0</v>
      </c>
      <c r="W73" s="52">
        <f>W44*Hoja1!V10</f>
        <v>0</v>
      </c>
      <c r="X73" s="52">
        <f>X44*Hoja1!W10</f>
        <v>0</v>
      </c>
      <c r="Y73" s="52">
        <f>Y44*Hoja1!X10</f>
        <v>0</v>
      </c>
      <c r="Z73" s="52">
        <f>Z44*Hoja1!Y10</f>
        <v>0</v>
      </c>
      <c r="AA73" s="52">
        <f>AA44*Hoja1!Z10</f>
        <v>0</v>
      </c>
      <c r="AB73" s="52">
        <f>AB44*Hoja1!AA10</f>
        <v>0</v>
      </c>
    </row>
    <row r="74" spans="2:34" x14ac:dyDescent="0.35">
      <c r="B74" s="51" t="s">
        <v>61</v>
      </c>
      <c r="C74" s="52">
        <f>C45*Hoja1!C11</f>
        <v>0</v>
      </c>
      <c r="D74" s="52">
        <f>D45*Hoja1!D11</f>
        <v>0</v>
      </c>
      <c r="E74" s="52">
        <f>E45*Hoja1!E11</f>
        <v>0</v>
      </c>
      <c r="F74" s="52">
        <f>F45*Hoja1!F11</f>
        <v>0</v>
      </c>
      <c r="G74" s="52">
        <f>G45*Hoja1!G11</f>
        <v>0</v>
      </c>
      <c r="H74" s="52">
        <f>H45*Hoja1!H11</f>
        <v>0</v>
      </c>
      <c r="I74" s="52">
        <f>I45*Hoja1!I11</f>
        <v>0</v>
      </c>
      <c r="J74" s="52"/>
      <c r="K74" s="52">
        <f>K45*Hoja1!J11</f>
        <v>0</v>
      </c>
      <c r="L74" s="52">
        <f>L45*Hoja1!K11</f>
        <v>0</v>
      </c>
      <c r="M74" s="52">
        <f>M45*Hoja1!L11</f>
        <v>590.07200646678905</v>
      </c>
      <c r="N74" s="52">
        <f>N45*Hoja1!M11</f>
        <v>69.725550629849437</v>
      </c>
      <c r="O74" s="52">
        <f>O45*Hoja1!N11</f>
        <v>0</v>
      </c>
      <c r="P74" s="52">
        <f>P45*Hoja1!O11</f>
        <v>0</v>
      </c>
      <c r="Q74" s="52">
        <f>Q45*Hoja1!P11</f>
        <v>0</v>
      </c>
      <c r="R74" s="52">
        <f>R45*Hoja1!Q11</f>
        <v>0</v>
      </c>
      <c r="S74" s="52">
        <f>S45*Hoja1!R11</f>
        <v>0</v>
      </c>
      <c r="T74" s="52">
        <f>T45*Hoja1!S11</f>
        <v>0</v>
      </c>
      <c r="U74" s="52">
        <f>U45*Hoja1!T11</f>
        <v>0</v>
      </c>
      <c r="V74" s="52">
        <f>V45*Hoja1!U11</f>
        <v>0</v>
      </c>
      <c r="W74" s="52">
        <f>W45*Hoja1!V11</f>
        <v>0</v>
      </c>
      <c r="X74" s="52">
        <f>X45*Hoja1!W11</f>
        <v>0</v>
      </c>
      <c r="Y74" s="52">
        <f>Y45*Hoja1!X11</f>
        <v>0</v>
      </c>
      <c r="Z74" s="52">
        <f>Z45*Hoja1!Y11</f>
        <v>0</v>
      </c>
      <c r="AA74" s="52">
        <f>AA45*Hoja1!Z11</f>
        <v>0</v>
      </c>
      <c r="AB74" s="52">
        <f>AB45*Hoja1!AA11</f>
        <v>0</v>
      </c>
    </row>
    <row r="75" spans="2:34" x14ac:dyDescent="0.35">
      <c r="B75" s="56" t="s">
        <v>141</v>
      </c>
      <c r="C75" s="52">
        <f>SUM(C72:C74)</f>
        <v>0</v>
      </c>
      <c r="D75" s="52">
        <f t="shared" ref="D75:AB75" si="48">SUM(D72:D74)</f>
        <v>0</v>
      </c>
      <c r="E75" s="52">
        <f t="shared" si="48"/>
        <v>0</v>
      </c>
      <c r="F75" s="52">
        <f t="shared" si="48"/>
        <v>0</v>
      </c>
      <c r="G75" s="52">
        <f t="shared" si="48"/>
        <v>1.6883593210994849E-2</v>
      </c>
      <c r="H75" s="52">
        <f t="shared" si="48"/>
        <v>0</v>
      </c>
      <c r="I75" s="52">
        <f t="shared" si="48"/>
        <v>1.4965926315460536</v>
      </c>
      <c r="J75" s="52">
        <f t="shared" si="48"/>
        <v>0</v>
      </c>
      <c r="K75" s="52">
        <f t="shared" si="48"/>
        <v>0</v>
      </c>
      <c r="L75" s="52">
        <f t="shared" si="48"/>
        <v>0</v>
      </c>
      <c r="M75" s="52">
        <f t="shared" si="48"/>
        <v>1294.5152005556279</v>
      </c>
      <c r="N75" s="52">
        <f t="shared" si="48"/>
        <v>280.7747235091191</v>
      </c>
      <c r="O75" s="52">
        <f t="shared" si="48"/>
        <v>1.9063981851890004E-2</v>
      </c>
      <c r="P75" s="52">
        <f t="shared" si="48"/>
        <v>0</v>
      </c>
      <c r="Q75" s="52">
        <f t="shared" si="48"/>
        <v>0</v>
      </c>
      <c r="R75" s="52">
        <f t="shared" si="48"/>
        <v>115.42903064637839</v>
      </c>
      <c r="S75" s="52">
        <f t="shared" si="48"/>
        <v>0</v>
      </c>
      <c r="T75" s="52">
        <f t="shared" si="48"/>
        <v>0</v>
      </c>
      <c r="U75" s="52">
        <f t="shared" si="48"/>
        <v>0.18433970343041553</v>
      </c>
      <c r="V75" s="52">
        <f t="shared" si="48"/>
        <v>0</v>
      </c>
      <c r="W75" s="52">
        <f t="shared" si="48"/>
        <v>0</v>
      </c>
      <c r="X75" s="52">
        <f t="shared" si="48"/>
        <v>0</v>
      </c>
      <c r="Y75" s="52">
        <f t="shared" ref="Y75:Z75" si="49">SUM(Y72:Y74)</f>
        <v>0</v>
      </c>
      <c r="Z75" s="52">
        <f t="shared" si="49"/>
        <v>0</v>
      </c>
      <c r="AA75" s="52">
        <f t="shared" si="48"/>
        <v>0</v>
      </c>
      <c r="AB75" s="52">
        <f t="shared" si="48"/>
        <v>0</v>
      </c>
    </row>
    <row r="76" spans="2:34" x14ac:dyDescent="0.35">
      <c r="B76" s="51" t="s">
        <v>63</v>
      </c>
      <c r="C76" s="52">
        <f>C47*Hoja1!C13</f>
        <v>0</v>
      </c>
      <c r="D76" s="52">
        <f>D47*Hoja1!D13</f>
        <v>1.4478466805904429</v>
      </c>
      <c r="E76" s="52">
        <f>E47*Hoja1!E13</f>
        <v>0</v>
      </c>
      <c r="F76" s="52">
        <f>F47*Hoja1!F13</f>
        <v>0</v>
      </c>
      <c r="G76" s="52">
        <f>G47*Hoja1!G13</f>
        <v>0</v>
      </c>
      <c r="H76" s="52">
        <f>H47*Hoja1!H13</f>
        <v>1220.0537595996186</v>
      </c>
      <c r="I76" s="52">
        <f>I47*Hoja1!I13</f>
        <v>0</v>
      </c>
      <c r="J76" s="52"/>
      <c r="K76" s="52">
        <f>K47*Hoja1!J13</f>
        <v>0</v>
      </c>
      <c r="L76" s="52">
        <f>L47*Hoja1!K13</f>
        <v>0</v>
      </c>
      <c r="M76" s="52">
        <f>M47*Hoja1!L13</f>
        <v>77.152249773592885</v>
      </c>
      <c r="N76" s="52">
        <f>N47*Hoja1!M13</f>
        <v>0</v>
      </c>
      <c r="O76" s="52">
        <f>O47*Hoja1!N13</f>
        <v>0</v>
      </c>
      <c r="P76" s="52">
        <f>P47*Hoja1!O13</f>
        <v>0</v>
      </c>
      <c r="Q76" s="52">
        <f>Q47*Hoja1!P13</f>
        <v>0</v>
      </c>
      <c r="R76" s="52">
        <f>R47*Hoja1!Q13</f>
        <v>38.26831437102949</v>
      </c>
      <c r="S76" s="52">
        <f>S47*Hoja1!R13</f>
        <v>0</v>
      </c>
      <c r="T76" s="52">
        <f>T47*Hoja1!S13</f>
        <v>0</v>
      </c>
      <c r="U76" s="52">
        <f>U47*Hoja1!T13</f>
        <v>0</v>
      </c>
      <c r="V76" s="52">
        <f>V47*Hoja1!U13</f>
        <v>0</v>
      </c>
      <c r="W76" s="52">
        <f>W47*Hoja1!V13</f>
        <v>0</v>
      </c>
      <c r="X76" s="52">
        <f>X47*Hoja1!W13</f>
        <v>0</v>
      </c>
      <c r="Y76" s="52">
        <f>Y47*Hoja1!X13</f>
        <v>0</v>
      </c>
      <c r="Z76" s="52">
        <f>Z47*Hoja1!Y13</f>
        <v>0</v>
      </c>
      <c r="AA76" s="52">
        <f>AA47*Hoja1!Z13</f>
        <v>0</v>
      </c>
      <c r="AB76" s="52">
        <f>AB47*Hoja1!AA13</f>
        <v>0</v>
      </c>
    </row>
    <row r="77" spans="2:34" x14ac:dyDescent="0.35">
      <c r="B77" s="51" t="s">
        <v>64</v>
      </c>
      <c r="C77" s="52">
        <f>C48*Hoja1!C14</f>
        <v>0</v>
      </c>
      <c r="D77" s="52">
        <f>D48*Hoja1!D14</f>
        <v>1.3221408161249881</v>
      </c>
      <c r="E77" s="52">
        <f>E48*Hoja1!E14</f>
        <v>0</v>
      </c>
      <c r="F77" s="52">
        <f>F48*Hoja1!F14</f>
        <v>0</v>
      </c>
      <c r="G77" s="52">
        <f>G48*Hoja1!G14</f>
        <v>0</v>
      </c>
      <c r="H77" s="52">
        <f>H48*Hoja1!H14</f>
        <v>0</v>
      </c>
      <c r="I77" s="52">
        <f>I48*Hoja1!I14</f>
        <v>0</v>
      </c>
      <c r="J77" s="52"/>
      <c r="K77" s="52">
        <f>K48*Hoja1!J14</f>
        <v>12.265081001179086</v>
      </c>
      <c r="L77" s="52">
        <f>L48*Hoja1!K14</f>
        <v>0</v>
      </c>
      <c r="M77" s="52">
        <f>M48*Hoja1!L14</f>
        <v>923.6467116768398</v>
      </c>
      <c r="N77" s="52">
        <f>N48*Hoja1!M14</f>
        <v>106.32043637909914</v>
      </c>
      <c r="O77" s="52">
        <f>O48*Hoja1!N14</f>
        <v>1.3337453851400316</v>
      </c>
      <c r="P77" s="52">
        <f>P48*Hoja1!O14</f>
        <v>0</v>
      </c>
      <c r="Q77" s="52">
        <f>Q48*Hoja1!P14</f>
        <v>0</v>
      </c>
      <c r="R77" s="52">
        <f>R48*Hoja1!Q14</f>
        <v>95.902458640398763</v>
      </c>
      <c r="S77" s="52">
        <f>S48*Hoja1!R14</f>
        <v>324.12224665214291</v>
      </c>
      <c r="T77" s="52">
        <f>T48*Hoja1!S14</f>
        <v>0</v>
      </c>
      <c r="U77" s="52">
        <f>U48*Hoja1!T14</f>
        <v>0</v>
      </c>
      <c r="V77" s="52">
        <f>V48*Hoja1!U14</f>
        <v>0</v>
      </c>
      <c r="W77" s="52">
        <f>W48*Hoja1!V14</f>
        <v>0</v>
      </c>
      <c r="X77" s="52">
        <f>X48*Hoja1!W14</f>
        <v>0</v>
      </c>
      <c r="Y77" s="52">
        <f>Y48*Hoja1!X14</f>
        <v>0</v>
      </c>
      <c r="Z77" s="52">
        <f>Z48*Hoja1!Y14</f>
        <v>0</v>
      </c>
      <c r="AA77" s="52">
        <f>AA48*Hoja1!Z14</f>
        <v>0</v>
      </c>
      <c r="AB77" s="52">
        <f>AB48*Hoja1!AA14</f>
        <v>0</v>
      </c>
    </row>
    <row r="78" spans="2:34" x14ac:dyDescent="0.35">
      <c r="B78" s="51" t="s">
        <v>65</v>
      </c>
      <c r="C78" s="52">
        <f>C49*Hoja1!C15</f>
        <v>0</v>
      </c>
      <c r="D78" s="52">
        <f>D49*Hoja1!D15</f>
        <v>1.2071208788983693E-2</v>
      </c>
      <c r="E78" s="52">
        <f>E49*Hoja1!E15</f>
        <v>0</v>
      </c>
      <c r="F78" s="52">
        <f>F49*Hoja1!F15</f>
        <v>0</v>
      </c>
      <c r="G78" s="52">
        <f>G49*Hoja1!G15</f>
        <v>0</v>
      </c>
      <c r="H78" s="52">
        <f>H49*Hoja1!H15</f>
        <v>0</v>
      </c>
      <c r="I78" s="52">
        <f>I49*Hoja1!I15</f>
        <v>0</v>
      </c>
      <c r="J78" s="52"/>
      <c r="K78" s="52">
        <f>K49*Hoja1!J15</f>
        <v>0</v>
      </c>
      <c r="L78" s="52">
        <f>L49*Hoja1!K15</f>
        <v>0</v>
      </c>
      <c r="M78" s="52">
        <f>M49*Hoja1!L15</f>
        <v>13.885169294045539</v>
      </c>
      <c r="N78" s="52">
        <f>N49*Hoja1!M15</f>
        <v>0.36947417563487844</v>
      </c>
      <c r="O78" s="52">
        <f>O49*Hoja1!N15</f>
        <v>0</v>
      </c>
      <c r="P78" s="52">
        <f>P49*Hoja1!O15</f>
        <v>0</v>
      </c>
      <c r="Q78" s="52">
        <f>Q49*Hoja1!P15</f>
        <v>0</v>
      </c>
      <c r="R78" s="52">
        <f>R49*Hoja1!Q15</f>
        <v>0.87740521982483266</v>
      </c>
      <c r="S78" s="52">
        <f>S49*Hoja1!R15</f>
        <v>3.0195518623625204</v>
      </c>
      <c r="T78" s="52">
        <f>T49*Hoja1!S15</f>
        <v>0</v>
      </c>
      <c r="U78" s="52">
        <f>U49*Hoja1!T15</f>
        <v>0</v>
      </c>
      <c r="V78" s="52">
        <f>V49*Hoja1!U15</f>
        <v>0</v>
      </c>
      <c r="W78" s="52">
        <f>W49*Hoja1!V15</f>
        <v>0</v>
      </c>
      <c r="X78" s="52">
        <f>X49*Hoja1!W15</f>
        <v>0</v>
      </c>
      <c r="Y78" s="52">
        <f>Y49*Hoja1!X15</f>
        <v>0</v>
      </c>
      <c r="Z78" s="52">
        <f>Z49*Hoja1!Y15</f>
        <v>0</v>
      </c>
      <c r="AA78" s="52">
        <f>AA49*Hoja1!Z15</f>
        <v>0</v>
      </c>
      <c r="AB78" s="52">
        <f>AB49*Hoja1!AA15</f>
        <v>0</v>
      </c>
    </row>
    <row r="79" spans="2:34" x14ac:dyDescent="0.35">
      <c r="B79" s="51" t="s">
        <v>66</v>
      </c>
      <c r="C79" s="52">
        <f>C50*Hoja1!C16</f>
        <v>0</v>
      </c>
      <c r="D79" s="52">
        <f>D50*Hoja1!D16</f>
        <v>8.8672860047205163E-2</v>
      </c>
      <c r="E79" s="52">
        <f>E50*Hoja1!E16</f>
        <v>0</v>
      </c>
      <c r="F79" s="52">
        <f>F50*Hoja1!F16</f>
        <v>0</v>
      </c>
      <c r="G79" s="52">
        <f>G50*Hoja1!G16</f>
        <v>0</v>
      </c>
      <c r="H79" s="52">
        <f>H50*Hoja1!H16</f>
        <v>0</v>
      </c>
      <c r="I79" s="52">
        <f>I50*Hoja1!I16</f>
        <v>0</v>
      </c>
      <c r="J79" s="52"/>
      <c r="K79" s="52">
        <f>K50*Hoja1!J16</f>
        <v>0</v>
      </c>
      <c r="L79" s="52">
        <f>L50*Hoja1!K16</f>
        <v>0</v>
      </c>
      <c r="M79" s="52">
        <f>M50*Hoja1!L16</f>
        <v>120.77397329529265</v>
      </c>
      <c r="N79" s="52">
        <f>N50*Hoja1!M16</f>
        <v>3.2649585140920555E-2</v>
      </c>
      <c r="O79" s="52">
        <f>O50*Hoja1!N16</f>
        <v>0</v>
      </c>
      <c r="P79" s="52">
        <f>P50*Hoja1!O16</f>
        <v>0</v>
      </c>
      <c r="Q79" s="52">
        <f>Q50*Hoja1!P16</f>
        <v>0</v>
      </c>
      <c r="R79" s="52">
        <f>R50*Hoja1!Q16</f>
        <v>6.4452559492813668</v>
      </c>
      <c r="S79" s="52">
        <f>S50*Hoja1!R16</f>
        <v>88.975299729118632</v>
      </c>
      <c r="T79" s="52">
        <f>T50*Hoja1!S16</f>
        <v>0</v>
      </c>
      <c r="U79" s="52">
        <f>U50*Hoja1!T16</f>
        <v>0</v>
      </c>
      <c r="V79" s="52">
        <f>V50*Hoja1!U16</f>
        <v>0</v>
      </c>
      <c r="W79" s="52">
        <f>W50*Hoja1!V16</f>
        <v>0</v>
      </c>
      <c r="X79" s="52">
        <f>X50*Hoja1!W16</f>
        <v>0</v>
      </c>
      <c r="Y79" s="52">
        <f>Y50*Hoja1!X16</f>
        <v>0</v>
      </c>
      <c r="Z79" s="52">
        <f>Z50*Hoja1!Y16</f>
        <v>0</v>
      </c>
      <c r="AA79" s="52">
        <f>AA50*Hoja1!Z16</f>
        <v>0</v>
      </c>
      <c r="AB79" s="52">
        <f>AB50*Hoja1!AA16</f>
        <v>0</v>
      </c>
    </row>
    <row r="80" spans="2:34" x14ac:dyDescent="0.35">
      <c r="B80" s="51" t="s">
        <v>67</v>
      </c>
      <c r="C80" s="52">
        <f>C51*Hoja1!C17</f>
        <v>0</v>
      </c>
      <c r="D80" s="52">
        <f>D51*Hoja1!D17</f>
        <v>0</v>
      </c>
      <c r="E80" s="52">
        <f>E51*Hoja1!E17</f>
        <v>0</v>
      </c>
      <c r="F80" s="52">
        <f>F51*Hoja1!F17</f>
        <v>0</v>
      </c>
      <c r="G80" s="52">
        <f>G51*Hoja1!G17</f>
        <v>0</v>
      </c>
      <c r="H80" s="52">
        <f>H51*Hoja1!H17</f>
        <v>0</v>
      </c>
      <c r="I80" s="52">
        <f>I51*Hoja1!I17</f>
        <v>0</v>
      </c>
      <c r="J80" s="52"/>
      <c r="K80" s="52">
        <f>K51*Hoja1!J17</f>
        <v>0</v>
      </c>
      <c r="L80" s="52">
        <f>L51*Hoja1!K17</f>
        <v>0</v>
      </c>
      <c r="M80" s="52">
        <f>M51*Hoja1!L17</f>
        <v>138.4055753930372</v>
      </c>
      <c r="N80" s="52">
        <f>N51*Hoja1!M17</f>
        <v>10.961940083507287</v>
      </c>
      <c r="O80" s="52">
        <f>O51*Hoja1!N17</f>
        <v>0</v>
      </c>
      <c r="P80" s="52">
        <f>P51*Hoja1!O17</f>
        <v>0</v>
      </c>
      <c r="Q80" s="52">
        <f>Q51*Hoja1!P17</f>
        <v>0</v>
      </c>
      <c r="R80" s="52">
        <f>R51*Hoja1!Q17</f>
        <v>0</v>
      </c>
      <c r="S80" s="52">
        <f>S51*Hoja1!R17</f>
        <v>137.83294446670862</v>
      </c>
      <c r="T80" s="52">
        <f>T51*Hoja1!S17</f>
        <v>0</v>
      </c>
      <c r="U80" s="52">
        <f>U51*Hoja1!T17</f>
        <v>0</v>
      </c>
      <c r="V80" s="52">
        <f>V51*Hoja1!U17</f>
        <v>0</v>
      </c>
      <c r="W80" s="52">
        <f>W51*Hoja1!V17</f>
        <v>0</v>
      </c>
      <c r="X80" s="52">
        <f>X51*Hoja1!W17</f>
        <v>0</v>
      </c>
      <c r="Y80" s="52">
        <f>Y51*Hoja1!X17</f>
        <v>0</v>
      </c>
      <c r="Z80" s="52">
        <f>Z51*Hoja1!Y17</f>
        <v>0</v>
      </c>
      <c r="AA80" s="52">
        <f>AA51*Hoja1!Z17</f>
        <v>0</v>
      </c>
      <c r="AB80" s="52">
        <f>AB51*Hoja1!AA17</f>
        <v>0</v>
      </c>
    </row>
    <row r="81" spans="2:28" x14ac:dyDescent="0.35">
      <c r="B81" s="51" t="s">
        <v>68</v>
      </c>
      <c r="C81" s="52">
        <f>C52*Hoja1!C18</f>
        <v>0</v>
      </c>
      <c r="D81" s="52">
        <f>D52*Hoja1!D18</f>
        <v>1.544747269303359</v>
      </c>
      <c r="E81" s="52">
        <f>E52*Hoja1!E18</f>
        <v>0</v>
      </c>
      <c r="F81" s="52">
        <f>F52*Hoja1!F18</f>
        <v>0</v>
      </c>
      <c r="G81" s="52">
        <f>G52*Hoja1!G18</f>
        <v>0</v>
      </c>
      <c r="H81" s="52">
        <f>H52*Hoja1!H18</f>
        <v>0</v>
      </c>
      <c r="I81" s="52">
        <f>I52*Hoja1!I18</f>
        <v>0</v>
      </c>
      <c r="J81" s="52"/>
      <c r="K81" s="52">
        <f>K52*Hoja1!J18</f>
        <v>0</v>
      </c>
      <c r="L81" s="52">
        <f>L52*Hoja1!K18</f>
        <v>0</v>
      </c>
      <c r="M81" s="52">
        <f>M52*Hoja1!L18</f>
        <v>435.36658309567861</v>
      </c>
      <c r="N81" s="52">
        <f>N52*Hoja1!M18</f>
        <v>0.25870080999077977</v>
      </c>
      <c r="O81" s="52">
        <f>O52*Hoja1!N18</f>
        <v>0</v>
      </c>
      <c r="P81" s="52">
        <f>P52*Hoja1!O18</f>
        <v>0</v>
      </c>
      <c r="Q81" s="52">
        <f>Q52*Hoja1!P18</f>
        <v>0</v>
      </c>
      <c r="R81" s="52">
        <f>R52*Hoja1!Q18</f>
        <v>111.35641423986377</v>
      </c>
      <c r="S81" s="52">
        <f>S52*Hoja1!R18</f>
        <v>12.221575936396269</v>
      </c>
      <c r="T81" s="52">
        <f>T52*Hoja1!S18</f>
        <v>0</v>
      </c>
      <c r="U81" s="52">
        <f>U52*Hoja1!T18</f>
        <v>0</v>
      </c>
      <c r="V81" s="52">
        <f>V52*Hoja1!U18</f>
        <v>0</v>
      </c>
      <c r="W81" s="52">
        <f>W52*Hoja1!V18</f>
        <v>0</v>
      </c>
      <c r="X81" s="52">
        <f>X52*Hoja1!W18</f>
        <v>0</v>
      </c>
      <c r="Y81" s="52">
        <f>Y52*Hoja1!X18</f>
        <v>0</v>
      </c>
      <c r="Z81" s="52">
        <f>Z52*Hoja1!Y18</f>
        <v>0</v>
      </c>
      <c r="AA81" s="52">
        <f>AA52*Hoja1!Z18</f>
        <v>0</v>
      </c>
      <c r="AB81" s="52">
        <f>AB52*Hoja1!AA18</f>
        <v>0</v>
      </c>
    </row>
    <row r="82" spans="2:28" x14ac:dyDescent="0.35">
      <c r="B82" s="51" t="s">
        <v>69</v>
      </c>
      <c r="C82" s="52">
        <f>C53*Hoja1!C19</f>
        <v>0</v>
      </c>
      <c r="D82" s="52">
        <f>D53*Hoja1!D19</f>
        <v>0.9060760051882657</v>
      </c>
      <c r="E82" s="52">
        <f>E53*Hoja1!E19</f>
        <v>0</v>
      </c>
      <c r="F82" s="52">
        <f>F53*Hoja1!F19</f>
        <v>0</v>
      </c>
      <c r="G82" s="52">
        <f>G53*Hoja1!G19</f>
        <v>0</v>
      </c>
      <c r="H82" s="52">
        <f>H53*Hoja1!H19</f>
        <v>0</v>
      </c>
      <c r="I82" s="52">
        <f>I53*Hoja1!I19</f>
        <v>0</v>
      </c>
      <c r="J82" s="52"/>
      <c r="K82" s="52">
        <f>K53*Hoja1!J19</f>
        <v>0</v>
      </c>
      <c r="L82" s="52">
        <f>L53*Hoja1!K19</f>
        <v>0</v>
      </c>
      <c r="M82" s="52">
        <f>M53*Hoja1!L19</f>
        <v>1049.1865162467082</v>
      </c>
      <c r="N82" s="52">
        <f>N53*Hoja1!M19</f>
        <v>44.199447938222328</v>
      </c>
      <c r="O82" s="52">
        <f>O53*Hoja1!N19</f>
        <v>3.0864041335481551E-2</v>
      </c>
      <c r="P82" s="52">
        <f>P53*Hoja1!O19</f>
        <v>0</v>
      </c>
      <c r="Q82" s="52">
        <f>Q53*Hoja1!P19</f>
        <v>0</v>
      </c>
      <c r="R82" s="52">
        <f>R53*Hoja1!Q19</f>
        <v>61.452446933152736</v>
      </c>
      <c r="S82" s="52">
        <f>S53*Hoja1!R19</f>
        <v>447.05349640648456</v>
      </c>
      <c r="T82" s="52">
        <f>T53*Hoja1!S19</f>
        <v>179.16740624850166</v>
      </c>
      <c r="U82" s="52">
        <f>U53*Hoja1!T19</f>
        <v>0</v>
      </c>
      <c r="V82" s="52">
        <f>V53*Hoja1!U19</f>
        <v>0</v>
      </c>
      <c r="W82" s="52">
        <f>W53*Hoja1!V19</f>
        <v>0</v>
      </c>
      <c r="X82" s="52">
        <f>X53*Hoja1!W19</f>
        <v>0</v>
      </c>
      <c r="Y82" s="52">
        <f>Y53*Hoja1!X19</f>
        <v>0</v>
      </c>
      <c r="Z82" s="52">
        <f>Z53*Hoja1!Y19</f>
        <v>0</v>
      </c>
      <c r="AA82" s="52">
        <f>AA53*Hoja1!Z19</f>
        <v>0</v>
      </c>
      <c r="AB82" s="52">
        <f>AB53*Hoja1!AA19</f>
        <v>0</v>
      </c>
    </row>
    <row r="83" spans="2:28" x14ac:dyDescent="0.35">
      <c r="B83" s="51" t="s">
        <v>70</v>
      </c>
      <c r="C83" s="52">
        <f>C54*Hoja1!C20</f>
        <v>0</v>
      </c>
      <c r="D83" s="52">
        <f>D54*Hoja1!D20</f>
        <v>0.29318900206645243</v>
      </c>
      <c r="E83" s="52">
        <f>E54*Hoja1!E20</f>
        <v>0</v>
      </c>
      <c r="F83" s="52">
        <f>F54*Hoja1!F20</f>
        <v>0</v>
      </c>
      <c r="G83" s="52">
        <f>G54*Hoja1!G20</f>
        <v>0</v>
      </c>
      <c r="H83" s="52">
        <f>H54*Hoja1!H20</f>
        <v>0</v>
      </c>
      <c r="I83" s="52">
        <f>I54*Hoja1!I20</f>
        <v>0</v>
      </c>
      <c r="J83" s="52"/>
      <c r="K83" s="52">
        <f>K54*Hoja1!J20</f>
        <v>0</v>
      </c>
      <c r="L83" s="52">
        <f>L54*Hoja1!K20</f>
        <v>0</v>
      </c>
      <c r="M83" s="52">
        <f>M54*Hoja1!L20</f>
        <v>188.34172239568397</v>
      </c>
      <c r="N83" s="52">
        <f>N54*Hoja1!M20</f>
        <v>42.657295070557709</v>
      </c>
      <c r="O83" s="52">
        <f>O54*Hoja1!N20</f>
        <v>7.7475322823467516E-2</v>
      </c>
      <c r="P83" s="52">
        <f>P54*Hoja1!O20</f>
        <v>0</v>
      </c>
      <c r="Q83" s="52">
        <f>Q54*Hoja1!P20</f>
        <v>0</v>
      </c>
      <c r="R83" s="52">
        <f>R54*Hoja1!Q20</f>
        <v>21.0218621085127</v>
      </c>
      <c r="S83" s="52">
        <f>S54*Hoja1!R20</f>
        <v>0</v>
      </c>
      <c r="T83" s="52">
        <f>T54*Hoja1!S20</f>
        <v>0</v>
      </c>
      <c r="U83" s="52">
        <f>U54*Hoja1!T20</f>
        <v>0</v>
      </c>
      <c r="V83" s="52">
        <f>V54*Hoja1!U20</f>
        <v>0</v>
      </c>
      <c r="W83" s="52">
        <f>W54*Hoja1!V20</f>
        <v>0</v>
      </c>
      <c r="X83" s="52">
        <f>X54*Hoja1!W20</f>
        <v>0</v>
      </c>
      <c r="Y83" s="52">
        <f>Y54*Hoja1!X20</f>
        <v>0</v>
      </c>
      <c r="Z83" s="52">
        <f>Z54*Hoja1!Y20</f>
        <v>0</v>
      </c>
      <c r="AA83" s="52">
        <f>AA54*Hoja1!Z20</f>
        <v>0</v>
      </c>
      <c r="AB83" s="52">
        <f>AB54*Hoja1!AA20</f>
        <v>0</v>
      </c>
    </row>
    <row r="84" spans="2:28" x14ac:dyDescent="0.35">
      <c r="B84" s="51" t="s">
        <v>71</v>
      </c>
      <c r="C84" s="52">
        <f>C55*Hoja1!C21</f>
        <v>0</v>
      </c>
      <c r="D84" s="52">
        <f>D55*Hoja1!D21</f>
        <v>2.2510116937627593</v>
      </c>
      <c r="E84" s="52">
        <f>E55*Hoja1!E21</f>
        <v>0</v>
      </c>
      <c r="F84" s="52">
        <f>F55*Hoja1!F21</f>
        <v>0</v>
      </c>
      <c r="G84" s="52">
        <f>G55*Hoja1!G21</f>
        <v>0</v>
      </c>
      <c r="H84" s="52">
        <f>H55*Hoja1!H21</f>
        <v>0</v>
      </c>
      <c r="I84" s="52">
        <f>I55*Hoja1!I21</f>
        <v>0</v>
      </c>
      <c r="J84" s="52"/>
      <c r="K84" s="52">
        <f>K55*Hoja1!J21</f>
        <v>0</v>
      </c>
      <c r="L84" s="52">
        <f>L55*Hoja1!K21</f>
        <v>0</v>
      </c>
      <c r="M84" s="52">
        <f>M55*Hoja1!L21</f>
        <v>549.51608946022736</v>
      </c>
      <c r="N84" s="52">
        <f>N55*Hoja1!M21</f>
        <v>52.902256519445992</v>
      </c>
      <c r="O84" s="52">
        <f>O55*Hoja1!N21</f>
        <v>0</v>
      </c>
      <c r="P84" s="52">
        <f>P55*Hoja1!O21</f>
        <v>0</v>
      </c>
      <c r="Q84" s="52">
        <f>Q55*Hoja1!P21</f>
        <v>0</v>
      </c>
      <c r="R84" s="52">
        <f>R55*Hoja1!Q21</f>
        <v>163.61653952971409</v>
      </c>
      <c r="S84" s="52">
        <f>S55*Hoja1!R21</f>
        <v>16.980939642396738</v>
      </c>
      <c r="T84" s="52">
        <f>T55*Hoja1!S21</f>
        <v>0</v>
      </c>
      <c r="U84" s="52">
        <f>U55*Hoja1!T21</f>
        <v>0</v>
      </c>
      <c r="V84" s="52">
        <f>V55*Hoja1!U21</f>
        <v>0</v>
      </c>
      <c r="W84" s="52">
        <f>W55*Hoja1!V21</f>
        <v>0</v>
      </c>
      <c r="X84" s="52">
        <f>X55*Hoja1!W21</f>
        <v>0</v>
      </c>
      <c r="Y84" s="52">
        <f>Y55*Hoja1!X21</f>
        <v>0</v>
      </c>
      <c r="Z84" s="52">
        <f>Z55*Hoja1!Y21</f>
        <v>0</v>
      </c>
      <c r="AA84" s="52">
        <f>AA55*Hoja1!Z21</f>
        <v>0</v>
      </c>
      <c r="AB84" s="52">
        <f>AB55*Hoja1!AA21</f>
        <v>0</v>
      </c>
    </row>
    <row r="85" spans="2:28" x14ac:dyDescent="0.35">
      <c r="B85" s="56" t="s">
        <v>136</v>
      </c>
      <c r="C85" s="52">
        <f>SUM(C76:C84)</f>
        <v>0</v>
      </c>
      <c r="D85" s="52">
        <f t="shared" ref="D85:AB85" si="50">SUM(D76:D84)</f>
        <v>7.8657555358724567</v>
      </c>
      <c r="E85" s="52">
        <f t="shared" si="50"/>
        <v>0</v>
      </c>
      <c r="F85" s="52">
        <f t="shared" si="50"/>
        <v>0</v>
      </c>
      <c r="G85" s="52">
        <f t="shared" si="50"/>
        <v>0</v>
      </c>
      <c r="H85" s="52">
        <f t="shared" si="50"/>
        <v>1220.0537595996186</v>
      </c>
      <c r="I85" s="52">
        <f t="shared" si="50"/>
        <v>0</v>
      </c>
      <c r="J85" s="52">
        <f t="shared" si="50"/>
        <v>0</v>
      </c>
      <c r="K85" s="52">
        <f t="shared" si="50"/>
        <v>12.265081001179086</v>
      </c>
      <c r="L85" s="52">
        <f t="shared" si="50"/>
        <v>0</v>
      </c>
      <c r="M85" s="53">
        <f t="shared" si="50"/>
        <v>3496.2745906311061</v>
      </c>
      <c r="N85" s="53">
        <f t="shared" si="50"/>
        <v>257.702200561599</v>
      </c>
      <c r="O85" s="53">
        <f t="shared" si="50"/>
        <v>1.4420847492989806</v>
      </c>
      <c r="P85" s="53">
        <f t="shared" si="50"/>
        <v>0</v>
      </c>
      <c r="Q85" s="53">
        <f t="shared" si="50"/>
        <v>0</v>
      </c>
      <c r="R85" s="53">
        <f t="shared" si="50"/>
        <v>498.94069699177777</v>
      </c>
      <c r="S85" s="53">
        <f t="shared" si="50"/>
        <v>1030.2060546956102</v>
      </c>
      <c r="T85" s="53">
        <f t="shared" si="50"/>
        <v>179.16740624850166</v>
      </c>
      <c r="U85" s="53">
        <f t="shared" si="50"/>
        <v>0</v>
      </c>
      <c r="V85" s="53">
        <f t="shared" si="50"/>
        <v>0</v>
      </c>
      <c r="W85" s="53">
        <f t="shared" si="50"/>
        <v>0</v>
      </c>
      <c r="X85" s="53">
        <f t="shared" si="50"/>
        <v>0</v>
      </c>
      <c r="Y85" s="53">
        <f t="shared" ref="Y85:Z85" si="51">SUM(Y76:Y84)</f>
        <v>0</v>
      </c>
      <c r="Z85" s="53">
        <f t="shared" si="51"/>
        <v>0</v>
      </c>
      <c r="AA85" s="52">
        <f t="shared" si="50"/>
        <v>0</v>
      </c>
      <c r="AB85" s="52">
        <f t="shared" si="50"/>
        <v>0</v>
      </c>
    </row>
    <row r="86" spans="2:28" x14ac:dyDescent="0.35">
      <c r="B86" s="55" t="s">
        <v>135</v>
      </c>
      <c r="C86" s="52">
        <f>C57*Hoja1!C$23</f>
        <v>0</v>
      </c>
      <c r="D86" s="52">
        <f>D57*Hoja1!D$23</f>
        <v>0</v>
      </c>
      <c r="E86" s="52">
        <f>E57*Hoja1!E$23</f>
        <v>0</v>
      </c>
      <c r="F86" s="52">
        <f>F57*Hoja1!F$23</f>
        <v>0</v>
      </c>
      <c r="G86" s="52">
        <f>G57*Hoja1!G$23</f>
        <v>0</v>
      </c>
      <c r="H86" s="52">
        <f>H57*Hoja1!H$23</f>
        <v>0</v>
      </c>
      <c r="I86" s="52">
        <f>I57*Hoja1!I$23</f>
        <v>0</v>
      </c>
      <c r="J86" s="52">
        <f>J57*Hoja1!J$23</f>
        <v>0</v>
      </c>
      <c r="K86" s="52">
        <f>K57*Hoja1!J$23</f>
        <v>0</v>
      </c>
      <c r="L86" s="52">
        <f>L57*Hoja1!K23</f>
        <v>0</v>
      </c>
      <c r="M86" s="53">
        <f>M57*Hoja1!L$23</f>
        <v>20.8300868</v>
      </c>
      <c r="N86" s="53">
        <f>N57*Hoja1!M$23</f>
        <v>731.32013633920462</v>
      </c>
      <c r="O86" s="53">
        <f>O57*Hoja1!N$23</f>
        <v>1141.3118327980519</v>
      </c>
      <c r="P86" s="53">
        <f>P57*Hoja1!O$23</f>
        <v>0</v>
      </c>
      <c r="Q86" s="53">
        <f>Q57*Hoja1!P$23</f>
        <v>26.271590480831716</v>
      </c>
      <c r="R86" s="53">
        <f>R57*Hoja1!Q$23</f>
        <v>1242.0998826968132</v>
      </c>
      <c r="S86" s="53">
        <f>S57*Hoja1!R$23</f>
        <v>0</v>
      </c>
      <c r="T86" s="53">
        <f>T57*Hoja1!S$23</f>
        <v>0</v>
      </c>
      <c r="U86" s="53">
        <f>U57*Hoja1!T$23</f>
        <v>0</v>
      </c>
      <c r="V86" s="53">
        <f>V57*Hoja1!U$23</f>
        <v>0</v>
      </c>
      <c r="W86" s="53">
        <f>W57*Hoja1!V$23</f>
        <v>0</v>
      </c>
      <c r="X86" s="53">
        <f>X57*Hoja1!W$23</f>
        <v>0</v>
      </c>
      <c r="Y86" s="53">
        <f>Y57*Hoja1!X$23</f>
        <v>0</v>
      </c>
      <c r="Z86" s="53">
        <f>Z57*Hoja1!Y$23</f>
        <v>0</v>
      </c>
      <c r="AA86" s="52">
        <f>AA57*Hoja1!Z23</f>
        <v>0</v>
      </c>
      <c r="AB86" s="52">
        <f>AB57*Hoja1!AA23</f>
        <v>0</v>
      </c>
    </row>
    <row r="87" spans="2:28" x14ac:dyDescent="0.35">
      <c r="B87" s="51" t="s">
        <v>132</v>
      </c>
      <c r="C87" s="52">
        <f>C58*Hoja1!C$23</f>
        <v>0</v>
      </c>
      <c r="D87" s="52">
        <f>D58*Hoja1!D$23</f>
        <v>0</v>
      </c>
      <c r="E87" s="52">
        <f>E58*Hoja1!E$23</f>
        <v>0</v>
      </c>
      <c r="F87" s="52">
        <f>F58*Hoja1!F$23</f>
        <v>0</v>
      </c>
      <c r="G87" s="52">
        <f>G58*Hoja1!G$23</f>
        <v>0</v>
      </c>
      <c r="H87" s="52">
        <f>H58*Hoja1!H$23</f>
        <v>0</v>
      </c>
      <c r="I87" s="52">
        <f>I58*Hoja1!I$23</f>
        <v>0</v>
      </c>
      <c r="J87" s="52">
        <f>J58*Hoja1!J$23</f>
        <v>0</v>
      </c>
      <c r="K87" s="52">
        <f>K58*Hoja1!J$23</f>
        <v>0</v>
      </c>
      <c r="L87" s="52"/>
      <c r="M87" s="52">
        <f>M58*Hoja1!L$23</f>
        <v>0</v>
      </c>
      <c r="N87" s="52">
        <f>N58*Hoja1!M$23</f>
        <v>731.32013633920462</v>
      </c>
      <c r="O87" s="52">
        <f>O58*Hoja1!N$23</f>
        <v>1140.1863737980518</v>
      </c>
      <c r="P87" s="52">
        <f>P58*Hoja1!O$23</f>
        <v>0</v>
      </c>
      <c r="Q87" s="52">
        <f>Q58*Hoja1!P$23</f>
        <v>0</v>
      </c>
      <c r="R87" s="52">
        <f>R58*Hoja1!Q$23</f>
        <v>1242.0998826968132</v>
      </c>
      <c r="S87" s="52">
        <f>S58*Hoja1!R$23</f>
        <v>0</v>
      </c>
      <c r="T87" s="52">
        <f>T58*Hoja1!S$23</f>
        <v>0</v>
      </c>
      <c r="U87" s="52">
        <f>U58*Hoja1!T$23</f>
        <v>0</v>
      </c>
      <c r="V87" s="52">
        <f>V58*Hoja1!U$23</f>
        <v>0</v>
      </c>
      <c r="W87" s="52">
        <f>W58*Hoja1!V$23</f>
        <v>0</v>
      </c>
      <c r="X87" s="52">
        <f>X58*Hoja1!W$23</f>
        <v>0</v>
      </c>
      <c r="Y87" s="52">
        <f>Y58*Hoja1!X$23</f>
        <v>0</v>
      </c>
      <c r="Z87" s="52">
        <f>Z58*Hoja1!Y$23</f>
        <v>0</v>
      </c>
      <c r="AA87" s="52"/>
      <c r="AB87" s="52"/>
    </row>
    <row r="88" spans="2:28" x14ac:dyDescent="0.35">
      <c r="B88" s="51" t="s">
        <v>133</v>
      </c>
      <c r="C88" s="52">
        <f>C59*Hoja1!C$23</f>
        <v>0</v>
      </c>
      <c r="D88" s="52">
        <f>D59*Hoja1!D$23</f>
        <v>0</v>
      </c>
      <c r="E88" s="52">
        <f>E59*Hoja1!E$23</f>
        <v>0</v>
      </c>
      <c r="F88" s="52">
        <f>F59*Hoja1!F$23</f>
        <v>0</v>
      </c>
      <c r="G88" s="52">
        <f>G59*Hoja1!G$23</f>
        <v>0</v>
      </c>
      <c r="H88" s="52">
        <f>H59*Hoja1!H$23</f>
        <v>0</v>
      </c>
      <c r="I88" s="52">
        <f>I59*Hoja1!I$23</f>
        <v>0</v>
      </c>
      <c r="J88" s="52">
        <f>J59*Hoja1!J$23</f>
        <v>0</v>
      </c>
      <c r="K88" s="52">
        <f>K59*Hoja1!J$23</f>
        <v>0</v>
      </c>
      <c r="L88" s="52"/>
      <c r="M88" s="52">
        <f>M59*Hoja1!L$23</f>
        <v>0</v>
      </c>
      <c r="N88" s="52">
        <f>N59*Hoja1!M$23</f>
        <v>0</v>
      </c>
      <c r="O88" s="52">
        <f>O59*Hoja1!N$23</f>
        <v>1.1254589999999998</v>
      </c>
      <c r="P88" s="52">
        <f>P59*Hoja1!O$23</f>
        <v>0</v>
      </c>
      <c r="Q88" s="52">
        <f>Q59*Hoja1!P$23</f>
        <v>26.271590480831716</v>
      </c>
      <c r="R88" s="52">
        <f>R59*Hoja1!Q$23</f>
        <v>0</v>
      </c>
      <c r="S88" s="52">
        <f>S59*Hoja1!R$23</f>
        <v>0</v>
      </c>
      <c r="T88" s="52">
        <f>T59*Hoja1!S$23</f>
        <v>0</v>
      </c>
      <c r="U88" s="52">
        <f>U59*Hoja1!T$23</f>
        <v>0</v>
      </c>
      <c r="V88" s="52">
        <f>V59*Hoja1!U$23</f>
        <v>0</v>
      </c>
      <c r="W88" s="52">
        <f>W59*Hoja1!V$23</f>
        <v>0</v>
      </c>
      <c r="X88" s="52">
        <f>X59*Hoja1!W$23</f>
        <v>0</v>
      </c>
      <c r="Y88" s="52">
        <f>Y59*Hoja1!X$23</f>
        <v>0</v>
      </c>
      <c r="Z88" s="52">
        <f>Z59*Hoja1!Y$23</f>
        <v>0</v>
      </c>
      <c r="AA88" s="52"/>
      <c r="AB88" s="52"/>
    </row>
    <row r="89" spans="2:28" x14ac:dyDescent="0.35">
      <c r="B89" s="51" t="s">
        <v>134</v>
      </c>
      <c r="C89" s="52">
        <f>C60*Hoja1!C$23</f>
        <v>0</v>
      </c>
      <c r="D89" s="52">
        <f>D60*Hoja1!D$23</f>
        <v>0</v>
      </c>
      <c r="E89" s="52">
        <f>E60*Hoja1!E$23</f>
        <v>0</v>
      </c>
      <c r="F89" s="52">
        <f>F60*Hoja1!F$23</f>
        <v>0</v>
      </c>
      <c r="G89" s="52">
        <f>G60*Hoja1!G$23</f>
        <v>0</v>
      </c>
      <c r="H89" s="52">
        <f>H60*Hoja1!H$23</f>
        <v>0</v>
      </c>
      <c r="I89" s="52">
        <f>I60*Hoja1!I$23</f>
        <v>0</v>
      </c>
      <c r="J89" s="52">
        <f>J60*Hoja1!J$23</f>
        <v>0</v>
      </c>
      <c r="K89" s="52">
        <f>K60*Hoja1!J$23</f>
        <v>0</v>
      </c>
      <c r="L89" s="52"/>
      <c r="M89" s="52">
        <f>M60*Hoja1!L$23</f>
        <v>20.8300868</v>
      </c>
      <c r="N89" s="52">
        <f>N60*Hoja1!M$23</f>
        <v>0</v>
      </c>
      <c r="O89" s="52">
        <f>O60*Hoja1!N$23</f>
        <v>0</v>
      </c>
      <c r="P89" s="52">
        <f>P60*Hoja1!O$23</f>
        <v>0</v>
      </c>
      <c r="Q89" s="52">
        <f>Q60*Hoja1!P$23</f>
        <v>0</v>
      </c>
      <c r="R89" s="52">
        <f>R60*Hoja1!Q$23</f>
        <v>0</v>
      </c>
      <c r="S89" s="52">
        <f>S60*Hoja1!R$23</f>
        <v>0</v>
      </c>
      <c r="T89" s="52">
        <f>T60*Hoja1!S$23</f>
        <v>0</v>
      </c>
      <c r="U89" s="52">
        <f>U60*Hoja1!T$23</f>
        <v>0</v>
      </c>
      <c r="V89" s="52">
        <f>V60*Hoja1!U$23</f>
        <v>0</v>
      </c>
      <c r="W89" s="52">
        <f>W60*Hoja1!V$23</f>
        <v>0</v>
      </c>
      <c r="X89" s="52">
        <f>X60*Hoja1!W$23</f>
        <v>0</v>
      </c>
      <c r="Y89" s="52">
        <f>Y60*Hoja1!X$23</f>
        <v>0</v>
      </c>
      <c r="Z89" s="52">
        <f>Z60*Hoja1!Y$23</f>
        <v>0</v>
      </c>
      <c r="AA89" s="52"/>
      <c r="AB89" s="52"/>
    </row>
    <row r="90" spans="2:28" x14ac:dyDescent="0.35">
      <c r="B90" s="55" t="s">
        <v>139</v>
      </c>
      <c r="C90" s="52">
        <f>C61*Hoja1!C24</f>
        <v>0</v>
      </c>
      <c r="D90" s="52">
        <f>D61*Hoja1!D24</f>
        <v>0</v>
      </c>
      <c r="E90" s="52">
        <f>E61*Hoja1!E24</f>
        <v>0</v>
      </c>
      <c r="F90" s="52">
        <f>F61*Hoja1!F24</f>
        <v>0</v>
      </c>
      <c r="G90" s="52">
        <f>G61*Hoja1!G24</f>
        <v>0</v>
      </c>
      <c r="H90" s="52">
        <f>H61*Hoja1!H24</f>
        <v>0</v>
      </c>
      <c r="I90" s="52">
        <f>I61*Hoja1!I24</f>
        <v>0</v>
      </c>
      <c r="J90" s="52"/>
      <c r="K90" s="52">
        <f>K61*Hoja1!J24</f>
        <v>0</v>
      </c>
      <c r="L90" s="52">
        <f>L61*Hoja1!K24</f>
        <v>0</v>
      </c>
      <c r="M90" s="52">
        <f>M61*Hoja1!L24</f>
        <v>9.3038403295109386</v>
      </c>
      <c r="N90" s="52">
        <f>N61*Hoja1!M24</f>
        <v>0</v>
      </c>
      <c r="O90" s="52">
        <f>O61*Hoja1!N24</f>
        <v>0</v>
      </c>
      <c r="P90" s="52">
        <f>P61*Hoja1!O24</f>
        <v>0</v>
      </c>
      <c r="Q90" s="52">
        <f>Q61*Hoja1!P24</f>
        <v>0</v>
      </c>
      <c r="R90" s="52">
        <f>R61*Hoja1!Q24</f>
        <v>99.636579997147194</v>
      </c>
      <c r="S90" s="52">
        <f>S61*Hoja1!R24</f>
        <v>0</v>
      </c>
      <c r="T90" s="52">
        <f>T61*Hoja1!S24</f>
        <v>0</v>
      </c>
      <c r="U90" s="52">
        <f>U61*Hoja1!T24</f>
        <v>0</v>
      </c>
      <c r="V90" s="52">
        <f>V61*Hoja1!U24</f>
        <v>0</v>
      </c>
      <c r="W90" s="52">
        <f>W61*Hoja1!V24</f>
        <v>0</v>
      </c>
      <c r="X90" s="52">
        <f>X61*Hoja1!W24</f>
        <v>0</v>
      </c>
      <c r="Y90" s="52">
        <f>Y61*Hoja1!X24</f>
        <v>0</v>
      </c>
      <c r="Z90" s="52">
        <f>Z61*Hoja1!Y24</f>
        <v>0</v>
      </c>
      <c r="AA90" s="52">
        <f>AA61*Hoja1!Z24</f>
        <v>0</v>
      </c>
      <c r="AB90" s="52">
        <f>AB61*Hoja1!AA24</f>
        <v>0</v>
      </c>
    </row>
    <row r="91" spans="2:28" x14ac:dyDescent="0.35">
      <c r="B91" s="55" t="s">
        <v>140</v>
      </c>
      <c r="C91" s="52">
        <f>C62*Hoja1!C25</f>
        <v>0</v>
      </c>
      <c r="D91" s="52">
        <f>D62*Hoja1!D25</f>
        <v>0</v>
      </c>
      <c r="E91" s="52">
        <f>E62*Hoja1!E25</f>
        <v>0</v>
      </c>
      <c r="F91" s="52">
        <f>F62*Hoja1!F25</f>
        <v>0</v>
      </c>
      <c r="G91" s="52">
        <f>G62*Hoja1!G25</f>
        <v>0</v>
      </c>
      <c r="H91" s="52">
        <f>H62*Hoja1!H25</f>
        <v>0</v>
      </c>
      <c r="I91" s="52">
        <f>I62*Hoja1!I25</f>
        <v>0</v>
      </c>
      <c r="J91" s="52"/>
      <c r="K91" s="52">
        <f>K62*Hoja1!J25</f>
        <v>0</v>
      </c>
      <c r="L91" s="52">
        <f>L62*Hoja1!K25</f>
        <v>0</v>
      </c>
      <c r="M91" s="52">
        <f>M62*Hoja1!L25</f>
        <v>0</v>
      </c>
      <c r="N91" s="52">
        <f>N62*Hoja1!M25</f>
        <v>86.127586633295195</v>
      </c>
      <c r="O91" s="52">
        <f>O62*Hoja1!N25</f>
        <v>30.114402618702705</v>
      </c>
      <c r="P91" s="52">
        <f>P62*Hoja1!O25</f>
        <v>0</v>
      </c>
      <c r="Q91" s="52">
        <f>Q62*Hoja1!P25</f>
        <v>0</v>
      </c>
      <c r="R91" s="52">
        <f>R62*Hoja1!Q25</f>
        <v>0</v>
      </c>
      <c r="S91" s="52">
        <f>S62*Hoja1!R25</f>
        <v>0</v>
      </c>
      <c r="T91" s="52">
        <f>T62*Hoja1!S25</f>
        <v>0</v>
      </c>
      <c r="U91" s="52">
        <f>U62*Hoja1!T25</f>
        <v>0</v>
      </c>
      <c r="V91" s="52">
        <f>V62*Hoja1!U25</f>
        <v>0</v>
      </c>
      <c r="W91" s="52">
        <f>W62*Hoja1!V25</f>
        <v>0</v>
      </c>
      <c r="X91" s="52">
        <f>X62*Hoja1!W25</f>
        <v>0</v>
      </c>
      <c r="Y91" s="52">
        <f>Y62*Hoja1!X25</f>
        <v>0</v>
      </c>
      <c r="Z91" s="52">
        <f>Z62*Hoja1!Y25</f>
        <v>0</v>
      </c>
      <c r="AA91" s="52">
        <f>AA62*Hoja1!Z25</f>
        <v>0</v>
      </c>
      <c r="AB91" s="52">
        <f>AB62*Hoja1!AA25</f>
        <v>0</v>
      </c>
    </row>
    <row r="92" spans="2:28" x14ac:dyDescent="0.35">
      <c r="B92" s="59" t="s">
        <v>75</v>
      </c>
      <c r="C92" s="81">
        <f>+IFERROR(C71+C75+C85+C86+C90+C91, " ")</f>
        <v>0</v>
      </c>
      <c r="D92" s="81">
        <f t="shared" ref="D92:AB92" si="52">+IFERROR(D71+D75+D85+D86+D90+D91, " ")</f>
        <v>7.8657555358724567</v>
      </c>
      <c r="E92" s="81">
        <f t="shared" si="52"/>
        <v>0</v>
      </c>
      <c r="F92" s="81">
        <f t="shared" si="52"/>
        <v>0</v>
      </c>
      <c r="G92" s="81">
        <f t="shared" si="52"/>
        <v>131.45748848947451</v>
      </c>
      <c r="H92" s="81">
        <f t="shared" si="52"/>
        <v>1220.0537595996186</v>
      </c>
      <c r="I92" s="81">
        <f t="shared" si="52"/>
        <v>16.663499830971052</v>
      </c>
      <c r="J92" s="81">
        <f t="shared" si="52"/>
        <v>0</v>
      </c>
      <c r="K92" s="81">
        <f t="shared" si="52"/>
        <v>14.058132428263555</v>
      </c>
      <c r="L92" s="81">
        <f t="shared" si="52"/>
        <v>0</v>
      </c>
      <c r="M92" s="81">
        <f t="shared" si="52"/>
        <v>7155.5820043864305</v>
      </c>
      <c r="N92" s="81">
        <f t="shared" si="52"/>
        <v>3433.7245222185416</v>
      </c>
      <c r="O92" s="81">
        <f t="shared" si="52"/>
        <v>1172.8873841479055</v>
      </c>
      <c r="P92" s="81">
        <f t="shared" si="52"/>
        <v>0.9671292125352039</v>
      </c>
      <c r="Q92" s="81">
        <f t="shared" si="52"/>
        <v>26.271590480831716</v>
      </c>
      <c r="R92" s="81">
        <f t="shared" si="52"/>
        <v>1956.1061903321165</v>
      </c>
      <c r="S92" s="81">
        <f t="shared" si="52"/>
        <v>1030.2060546956102</v>
      </c>
      <c r="T92" s="81">
        <f t="shared" si="52"/>
        <v>179.16740624850166</v>
      </c>
      <c r="U92" s="81">
        <f t="shared" si="52"/>
        <v>17.599207414294931</v>
      </c>
      <c r="V92" s="81">
        <f t="shared" si="52"/>
        <v>0</v>
      </c>
      <c r="W92" s="81">
        <f t="shared" si="52"/>
        <v>0</v>
      </c>
      <c r="X92" s="81">
        <f t="shared" si="52"/>
        <v>0</v>
      </c>
      <c r="Y92" s="81">
        <f t="shared" ref="Y92:Z92" si="53">+IFERROR(Y71+Y75+Y85+Y86+Y90+Y91, " ")</f>
        <v>0</v>
      </c>
      <c r="Z92" s="81">
        <f t="shared" si="53"/>
        <v>0</v>
      </c>
      <c r="AA92" s="81">
        <f t="shared" si="52"/>
        <v>0</v>
      </c>
      <c r="AB92" s="81">
        <f t="shared" si="52"/>
        <v>0</v>
      </c>
    </row>
    <row r="93" spans="2:28" x14ac:dyDescent="0.35">
      <c r="B93" s="78" t="s">
        <v>76</v>
      </c>
      <c r="C93" s="52">
        <f>C64*Hoja1!C27</f>
        <v>0</v>
      </c>
      <c r="D93" s="81">
        <f t="shared" ref="D93" si="54">IFERROR(D92/D63, " ")</f>
        <v>0.70000000000000007</v>
      </c>
      <c r="E93" s="81">
        <f t="shared" ref="E93" si="55">IFERROR(E92/E63, " ")</f>
        <v>0</v>
      </c>
      <c r="F93" s="81" t="str">
        <f t="shared" ref="F93" si="56">IFERROR(F92/F63, " ")</f>
        <v xml:space="preserve"> </v>
      </c>
      <c r="G93" s="81">
        <f t="shared" ref="G93" si="57">IFERROR(G92/G63, " ")</f>
        <v>0.11212879864626896</v>
      </c>
      <c r="H93" s="81">
        <f t="shared" ref="H93" si="58">IFERROR(H92/H63, " ")</f>
        <v>0.65</v>
      </c>
      <c r="I93" s="81">
        <f t="shared" ref="I93" si="59">IFERROR(I92/I63, " ")</f>
        <v>0.22565594908341269</v>
      </c>
      <c r="J93" s="81" t="str">
        <f t="shared" ref="J93" si="60">IFERROR(J92/J63, " ")</f>
        <v xml:space="preserve"> </v>
      </c>
      <c r="K93" s="81">
        <f t="shared" ref="K93" si="61">IFERROR(K92/K63, " ")</f>
        <v>0.26537995667817887</v>
      </c>
      <c r="L93" s="81" t="str">
        <f t="shared" ref="L93" si="62">IFERROR(L92/L63, " ")</f>
        <v xml:space="preserve"> </v>
      </c>
      <c r="M93" s="81">
        <f t="shared" ref="M93" si="63">IFERROR(M92/M63, " ")</f>
        <v>0.63009664975186697</v>
      </c>
      <c r="N93" s="81">
        <f t="shared" ref="N93" si="64">IFERROR(N92/N63, " ")</f>
        <v>0.34494794281673646</v>
      </c>
      <c r="O93" s="81">
        <f t="shared" ref="O93" si="65">IFERROR(O92/O63, " ")</f>
        <v>0.17999919076744111</v>
      </c>
      <c r="P93" s="81">
        <f t="shared" ref="P93" si="66">IFERROR(P92/P63, " ")</f>
        <v>1.4014455684200679E-2</v>
      </c>
      <c r="Q93" s="81">
        <f t="shared" ref="Q93" si="67">IFERROR(Q92/Q63, " ")</f>
        <v>0.18</v>
      </c>
      <c r="R93" s="81">
        <f t="shared" ref="R93" si="68">IFERROR(R92/R63, " ")</f>
        <v>0.29553592510547833</v>
      </c>
      <c r="S93" s="81">
        <f t="shared" ref="S93" si="69">IFERROR(S92/S63, " ")</f>
        <v>0.63000000000000012</v>
      </c>
      <c r="T93" s="81">
        <f t="shared" ref="T93" si="70">IFERROR(T92/T63, " ")</f>
        <v>0.65</v>
      </c>
      <c r="U93" s="81">
        <f t="shared" ref="U93" si="71">IFERROR(U92/U63, " ")</f>
        <v>0.19741357352048231</v>
      </c>
      <c r="V93" s="81" t="str">
        <f t="shared" ref="V93" si="72">IFERROR(V92/V63, " ")</f>
        <v xml:space="preserve"> </v>
      </c>
      <c r="W93" s="81" t="str">
        <f t="shared" ref="W93" si="73">IFERROR(W92/W63, " ")</f>
        <v xml:space="preserve"> </v>
      </c>
      <c r="X93" s="81" t="str">
        <f t="shared" ref="X93" si="74">IFERROR(X92/X63, " ")</f>
        <v xml:space="preserve"> </v>
      </c>
      <c r="Y93" s="81" t="str">
        <f t="shared" ref="Y93:Z93" si="75">IFERROR(Y92/Y63, " ")</f>
        <v xml:space="preserve"> </v>
      </c>
      <c r="Z93" s="81" t="str">
        <f t="shared" si="75"/>
        <v xml:space="preserve"> </v>
      </c>
      <c r="AA93" s="81" t="str">
        <f t="shared" ref="AA93" si="76">IFERROR(AA92/AA63, " ")</f>
        <v xml:space="preserve"> </v>
      </c>
      <c r="AB93" s="81" t="str">
        <f t="shared" ref="AB93" si="77">IFERROR(AB92/AB63, " ")</f>
        <v xml:space="preserve"> </v>
      </c>
    </row>
    <row r="95" spans="2:28" ht="18" x14ac:dyDescent="0.35">
      <c r="B95" s="123" t="s">
        <v>143</v>
      </c>
    </row>
    <row r="96" spans="2:28" x14ac:dyDescent="0.35">
      <c r="B96" s="69" t="s">
        <v>130</v>
      </c>
    </row>
    <row r="100" spans="3:28" x14ac:dyDescent="0.35">
      <c r="C100" s="68">
        <f>+C32-C63</f>
        <v>0</v>
      </c>
      <c r="D100" s="68">
        <f t="shared" ref="D100:AB100" si="78">+D32-D63</f>
        <v>0</v>
      </c>
      <c r="E100" s="68">
        <f t="shared" si="78"/>
        <v>0</v>
      </c>
      <c r="F100" s="68">
        <f t="shared" si="78"/>
        <v>0</v>
      </c>
      <c r="G100" s="68">
        <f t="shared" si="78"/>
        <v>0</v>
      </c>
      <c r="H100" s="68">
        <f t="shared" si="78"/>
        <v>0</v>
      </c>
      <c r="I100" s="68">
        <f t="shared" si="78"/>
        <v>0</v>
      </c>
      <c r="J100" s="68">
        <f t="shared" si="78"/>
        <v>0</v>
      </c>
      <c r="K100" s="68">
        <f t="shared" si="78"/>
        <v>0</v>
      </c>
      <c r="L100" s="68">
        <f t="shared" si="78"/>
        <v>0</v>
      </c>
      <c r="M100" s="68">
        <f t="shared" si="78"/>
        <v>0</v>
      </c>
      <c r="N100" s="68">
        <f t="shared" si="78"/>
        <v>0</v>
      </c>
      <c r="O100" s="68">
        <f t="shared" si="78"/>
        <v>0</v>
      </c>
      <c r="P100" s="68">
        <f t="shared" si="78"/>
        <v>0</v>
      </c>
      <c r="Q100" s="68">
        <f t="shared" si="78"/>
        <v>0</v>
      </c>
      <c r="R100" s="68">
        <f t="shared" si="78"/>
        <v>0</v>
      </c>
      <c r="S100" s="68">
        <f t="shared" si="78"/>
        <v>0</v>
      </c>
      <c r="T100" s="68">
        <f t="shared" si="78"/>
        <v>0</v>
      </c>
      <c r="U100" s="68">
        <f t="shared" si="78"/>
        <v>0</v>
      </c>
      <c r="V100" s="68">
        <f t="shared" si="78"/>
        <v>0</v>
      </c>
      <c r="W100" s="68">
        <f t="shared" si="78"/>
        <v>0</v>
      </c>
      <c r="X100" s="68">
        <f t="shared" si="78"/>
        <v>0</v>
      </c>
      <c r="Y100" s="68"/>
      <c r="Z100" s="68"/>
      <c r="AA100" s="68">
        <f t="shared" si="78"/>
        <v>0</v>
      </c>
      <c r="AB100" s="68">
        <f t="shared" si="78"/>
        <v>0</v>
      </c>
    </row>
  </sheetData>
  <mergeCells count="6">
    <mergeCell ref="C1:L1"/>
    <mergeCell ref="M1:AA1"/>
    <mergeCell ref="D37:L37"/>
    <mergeCell ref="M37:AA37"/>
    <mergeCell ref="D66:L66"/>
    <mergeCell ref="M66:AA66"/>
  </mergeCells>
  <printOptions horizontalCentered="1" verticalCentered="1"/>
  <pageMargins left="0.39370078740157483" right="0.39370078740157483" top="0.74803149606299213" bottom="0.74803149606299213" header="0.31496062992125984" footer="0.31496062992125984"/>
  <pageSetup paperSize="9" scale="32" orientation="landscape" horizontalDpi="200" verticalDpi="200" r:id="rId1"/>
  <ignoredErrors>
    <ignoredError sqref="K34:X35 K42:K47 I32:I35 C17:I17 F9:I9 C10:I10 K32 R32:X32 K10 K9:M9 T9:X9 K25:W25 M22:R22 C23 D22:I22 K7:K8 L6 N6:X6 T22:W22 K13:K14 C25:I25 C24:D24 F24:I24 K17:K23 P23:Q23 L3:V3 C5:I5 C3:G3 C4:H4 K4:O4 AA3:AB5 M17:X17 M32:P32 M10:X10 M13 M8:X8 N14:Q14 N16 N23 C8:I8 F7:I7 D13:I13 G14:I14 E23:I23 C6:E6 C19:I21 C18:F18 H18:I18 C16:E16 I16 K61:K62 K24:L24 N24:X24 M7 P7 T13:U13 P16:Q16 K33:N33 P33:W33 U7:V7 T14:X14 T16:X16 T23:U23 M19:X21 M18:T18 V18:X18 W13:X13 W23:X23 G16 Q4:X4 K5:X5 K49:K56"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H100"/>
  <sheetViews>
    <sheetView showZeros="0" zoomScale="90" zoomScaleNormal="90" workbookViewId="0">
      <pane xSplit="2" ySplit="2" topLeftCell="C3" activePane="bottomRight" state="frozen"/>
      <selection activeCell="AJ35" sqref="AJ35"/>
      <selection pane="topRight" activeCell="AJ35" sqref="AJ35"/>
      <selection pane="bottomLeft" activeCell="AJ35" sqref="AJ35"/>
      <selection pane="bottomRight" activeCell="AJ35" sqref="AJ35"/>
    </sheetView>
  </sheetViews>
  <sheetFormatPr baseColWidth="10" defaultColWidth="11.42578125" defaultRowHeight="15" x14ac:dyDescent="0.35"/>
  <cols>
    <col min="1" max="1" width="2.140625" style="1" customWidth="1"/>
    <col min="2" max="2" width="22.7109375" style="1" customWidth="1"/>
    <col min="3" max="3" width="9.7109375" style="1" customWidth="1"/>
    <col min="4" max="4" width="9.42578125" style="1" customWidth="1"/>
    <col min="5" max="6" width="9.140625" style="1" customWidth="1"/>
    <col min="7" max="7" width="9.5703125" style="1" customWidth="1"/>
    <col min="8" max="8" width="8.5703125" style="1" customWidth="1"/>
    <col min="9" max="9" width="9.140625" style="1" customWidth="1"/>
    <col min="10" max="10" width="9.28515625" style="1" customWidth="1"/>
    <col min="11" max="11" width="10.7109375" style="1" customWidth="1"/>
    <col min="12" max="12" width="11.42578125" style="1" customWidth="1"/>
    <col min="13" max="13" width="10.5703125" style="1" customWidth="1"/>
    <col min="14" max="14" width="9.85546875" style="1" customWidth="1"/>
    <col min="15" max="15" width="12" style="1" customWidth="1"/>
    <col min="16" max="16" width="9.85546875" style="1" customWidth="1"/>
    <col min="17" max="17" width="9.42578125" style="1" customWidth="1"/>
    <col min="18" max="19" width="10.140625" style="1" customWidth="1"/>
    <col min="20" max="20" width="8.7109375" style="1" customWidth="1"/>
    <col min="21" max="21" width="10" style="1" customWidth="1"/>
    <col min="22" max="22" width="9" style="1" customWidth="1"/>
    <col min="23" max="23" width="10.5703125" style="1" customWidth="1"/>
    <col min="24" max="26" width="12.140625" style="1" customWidth="1"/>
    <col min="27" max="27" width="11" style="1" customWidth="1"/>
    <col min="28" max="28" width="9.7109375" style="1" customWidth="1"/>
    <col min="29" max="29" width="7.7109375" style="1" customWidth="1"/>
    <col min="30" max="16384" width="11.42578125" style="1"/>
  </cols>
  <sheetData>
    <row r="1" spans="2:34" x14ac:dyDescent="0.35">
      <c r="C1" s="149" t="s">
        <v>0</v>
      </c>
      <c r="D1" s="150"/>
      <c r="E1" s="150"/>
      <c r="F1" s="150"/>
      <c r="G1" s="150"/>
      <c r="H1" s="150"/>
      <c r="I1" s="150"/>
      <c r="J1" s="150"/>
      <c r="K1" s="150"/>
      <c r="L1" s="151"/>
      <c r="M1" s="149" t="s">
        <v>1</v>
      </c>
      <c r="N1" s="150"/>
      <c r="O1" s="150"/>
      <c r="P1" s="150"/>
      <c r="Q1" s="150"/>
      <c r="R1" s="150"/>
      <c r="S1" s="150"/>
      <c r="T1" s="150"/>
      <c r="U1" s="150"/>
      <c r="V1" s="150"/>
      <c r="W1" s="150"/>
      <c r="X1" s="150"/>
      <c r="Y1" s="150"/>
      <c r="Z1" s="150"/>
      <c r="AA1" s="151"/>
    </row>
    <row r="2" spans="2:34" ht="45.75" customHeight="1" x14ac:dyDescent="0.35">
      <c r="B2" s="2" t="s">
        <v>107</v>
      </c>
      <c r="C2" s="3" t="s">
        <v>83</v>
      </c>
      <c r="D2" s="3" t="s">
        <v>84</v>
      </c>
      <c r="E2" s="3" t="s">
        <v>85</v>
      </c>
      <c r="F2" s="3" t="s">
        <v>86</v>
      </c>
      <c r="G2" s="3" t="s">
        <v>87</v>
      </c>
      <c r="H2" s="113" t="s">
        <v>124</v>
      </c>
      <c r="I2" s="3" t="s">
        <v>89</v>
      </c>
      <c r="J2" s="3" t="s">
        <v>90</v>
      </c>
      <c r="K2" s="3" t="s">
        <v>125</v>
      </c>
      <c r="L2" s="3" t="s">
        <v>10</v>
      </c>
      <c r="M2" s="3" t="s">
        <v>92</v>
      </c>
      <c r="N2" s="3" t="s">
        <v>93</v>
      </c>
      <c r="O2" s="3" t="s">
        <v>94</v>
      </c>
      <c r="P2" s="3" t="s">
        <v>95</v>
      </c>
      <c r="Q2" s="3" t="s">
        <v>96</v>
      </c>
      <c r="R2" s="3" t="s">
        <v>97</v>
      </c>
      <c r="S2" s="3" t="s">
        <v>98</v>
      </c>
      <c r="T2" s="3" t="s">
        <v>99</v>
      </c>
      <c r="U2" s="3" t="s">
        <v>100</v>
      </c>
      <c r="V2" s="3" t="s">
        <v>101</v>
      </c>
      <c r="W2" s="3" t="s">
        <v>126</v>
      </c>
      <c r="X2" s="113" t="s">
        <v>127</v>
      </c>
      <c r="Y2" s="113" t="s">
        <v>128</v>
      </c>
      <c r="Z2" s="113" t="s">
        <v>129</v>
      </c>
      <c r="AA2" s="3" t="s">
        <v>22</v>
      </c>
      <c r="AB2" s="3" t="s">
        <v>23</v>
      </c>
      <c r="AD2" s="19"/>
    </row>
    <row r="3" spans="2:34" hidden="1" x14ac:dyDescent="0.35">
      <c r="B3" s="4"/>
      <c r="C3" s="5" t="s">
        <v>24</v>
      </c>
      <c r="D3" s="5" t="s">
        <v>25</v>
      </c>
      <c r="E3" s="5" t="s">
        <v>26</v>
      </c>
      <c r="F3" s="5" t="s">
        <v>27</v>
      </c>
      <c r="G3" s="5" t="s">
        <v>26</v>
      </c>
      <c r="H3" s="5" t="s">
        <v>26</v>
      </c>
      <c r="I3" s="5" t="s">
        <v>27</v>
      </c>
      <c r="J3" s="5" t="s">
        <v>27</v>
      </c>
      <c r="K3" s="5" t="s">
        <v>26</v>
      </c>
      <c r="L3" s="4"/>
      <c r="M3" s="5" t="s">
        <v>27</v>
      </c>
      <c r="N3" s="5" t="s">
        <v>24</v>
      </c>
      <c r="O3" s="5" t="s">
        <v>24</v>
      </c>
      <c r="P3" s="5" t="s">
        <v>24</v>
      </c>
      <c r="Q3" s="5" t="s">
        <v>24</v>
      </c>
      <c r="R3" s="5" t="s">
        <v>24</v>
      </c>
      <c r="S3" s="5" t="s">
        <v>24</v>
      </c>
      <c r="T3" s="5" t="s">
        <v>26</v>
      </c>
      <c r="U3" s="5" t="s">
        <v>26</v>
      </c>
      <c r="V3" s="5" t="s">
        <v>28</v>
      </c>
      <c r="W3" s="5" t="s">
        <v>24</v>
      </c>
      <c r="X3" s="5" t="s">
        <v>24</v>
      </c>
      <c r="Y3" s="5"/>
      <c r="Z3" s="5"/>
      <c r="AA3" s="4"/>
      <c r="AB3" s="4"/>
    </row>
    <row r="4" spans="2:34" s="12" customFormat="1" hidden="1" x14ac:dyDescent="0.35">
      <c r="B4" s="6" t="s">
        <v>29</v>
      </c>
      <c r="C4" s="7">
        <v>7.1948773150458374</v>
      </c>
      <c r="D4" s="7">
        <v>1.2048408151726546</v>
      </c>
      <c r="E4" s="7">
        <v>1.4285829437369013</v>
      </c>
      <c r="F4" s="7">
        <v>11.629353395161814</v>
      </c>
      <c r="G4" s="7">
        <v>2.7778280621747231</v>
      </c>
      <c r="H4" s="7">
        <v>7.2055094621049687</v>
      </c>
      <c r="I4" s="9">
        <v>11.629533262194677</v>
      </c>
      <c r="J4" s="9">
        <v>11.629533262194677</v>
      </c>
      <c r="K4" s="7">
        <v>7.2055163336125405</v>
      </c>
      <c r="L4" s="8"/>
      <c r="M4" s="9">
        <v>11.629533262194677</v>
      </c>
      <c r="N4" s="9">
        <v>10.753851420746319</v>
      </c>
      <c r="O4" s="9">
        <v>8.0654264876862918</v>
      </c>
      <c r="P4" s="9">
        <v>7.5190456431535262</v>
      </c>
      <c r="Q4" s="9">
        <v>7.5190456431535262</v>
      </c>
      <c r="R4" s="9">
        <v>7.1949347853615295</v>
      </c>
      <c r="S4" s="9">
        <v>6.9929791324213628</v>
      </c>
      <c r="T4" s="9">
        <v>1.47057186586893</v>
      </c>
      <c r="U4" s="9">
        <v>1.4491330687278046</v>
      </c>
      <c r="V4" s="7">
        <v>7.2055094621049687</v>
      </c>
      <c r="W4" s="7">
        <v>7.2055094621049687</v>
      </c>
      <c r="X4" s="7">
        <v>7.2055094621049687</v>
      </c>
      <c r="Y4" s="7">
        <v>7.2055094621049687</v>
      </c>
      <c r="Z4" s="7">
        <v>7.2055094621049687</v>
      </c>
      <c r="AA4" s="10"/>
      <c r="AB4" s="11"/>
    </row>
    <row r="5" spans="2:34" s="12" customFormat="1" hidden="1" x14ac:dyDescent="0.35">
      <c r="B5" s="6"/>
      <c r="C5" s="7"/>
      <c r="D5" s="7"/>
      <c r="E5" s="7"/>
      <c r="F5" s="7"/>
      <c r="G5" s="7"/>
      <c r="H5" s="7"/>
      <c r="I5" s="7"/>
      <c r="J5" s="7"/>
      <c r="K5" s="7"/>
      <c r="L5" s="8"/>
      <c r="M5" s="9"/>
      <c r="N5" s="9"/>
      <c r="O5" s="9"/>
      <c r="P5" s="9"/>
      <c r="Q5" s="9"/>
      <c r="R5" s="9"/>
      <c r="S5" s="9"/>
      <c r="T5" s="9"/>
      <c r="U5" s="9"/>
      <c r="V5" s="7"/>
      <c r="W5" s="7"/>
      <c r="X5" s="7"/>
      <c r="Y5" s="7"/>
      <c r="Z5" s="7"/>
      <c r="AA5" s="10"/>
      <c r="AB5" s="11"/>
    </row>
    <row r="6" spans="2:34" s="19" customFormat="1" ht="17.100000000000001" customHeight="1" x14ac:dyDescent="0.25">
      <c r="B6" s="13" t="s">
        <v>30</v>
      </c>
      <c r="C6" s="14"/>
      <c r="D6" s="14"/>
      <c r="E6" s="14"/>
      <c r="F6" s="14">
        <v>1771.1824623865245</v>
      </c>
      <c r="G6" s="14">
        <v>1501.9040198162654</v>
      </c>
      <c r="H6" s="14">
        <v>2050.7420481958625</v>
      </c>
      <c r="I6" s="14">
        <v>77.098498618266888</v>
      </c>
      <c r="J6" s="14"/>
      <c r="K6" s="14">
        <v>81.64734061874168</v>
      </c>
      <c r="L6" s="15"/>
      <c r="M6" s="14">
        <f>SUMIF(M13:M21,"&gt;0")</f>
        <v>14698.894840299548</v>
      </c>
      <c r="N6" s="14">
        <f>SUMIF(N13:N21,"&gt;0")</f>
        <v>314.12117731000035</v>
      </c>
      <c r="O6" s="14">
        <f t="shared" ref="O6:X6" si="0">SUMIF(O13:O21,"&gt;0")</f>
        <v>2289.2075312700476</v>
      </c>
      <c r="P6" s="14">
        <f t="shared" si="0"/>
        <v>72.483419960399956</v>
      </c>
      <c r="Q6" s="14">
        <f t="shared" si="0"/>
        <v>1739.6020790495988</v>
      </c>
      <c r="R6" s="14">
        <f t="shared" si="0"/>
        <v>2840.921492001904</v>
      </c>
      <c r="S6" s="14">
        <f t="shared" si="0"/>
        <v>2509.9941038047627</v>
      </c>
      <c r="T6" s="14">
        <f t="shared" si="0"/>
        <v>0</v>
      </c>
      <c r="U6" s="14">
        <f t="shared" si="0"/>
        <v>92.151551693386509</v>
      </c>
      <c r="V6" s="14">
        <f t="shared" si="0"/>
        <v>104.89349574619779</v>
      </c>
      <c r="W6" s="14">
        <f t="shared" si="0"/>
        <v>0</v>
      </c>
      <c r="X6" s="14">
        <f t="shared" si="0"/>
        <v>0</v>
      </c>
      <c r="Y6" s="14"/>
      <c r="Z6" s="14"/>
      <c r="AA6" s="16"/>
      <c r="AB6" s="16"/>
      <c r="AC6" s="17"/>
      <c r="AD6" s="18"/>
    </row>
    <row r="7" spans="2:34" s="19" customFormat="1" ht="17.100000000000001" customHeight="1" x14ac:dyDescent="0.25">
      <c r="B7" s="20" t="s">
        <v>31</v>
      </c>
      <c r="C7" s="21">
        <v>9893.995549999996</v>
      </c>
      <c r="D7" s="21">
        <v>864.79868024800737</v>
      </c>
      <c r="E7" s="21">
        <v>911.41369800000075</v>
      </c>
      <c r="F7" s="21"/>
      <c r="G7" s="21"/>
      <c r="H7" s="21"/>
      <c r="I7" s="21"/>
      <c r="J7" s="21"/>
      <c r="K7" s="21"/>
      <c r="L7" s="22"/>
      <c r="M7" s="21"/>
      <c r="N7" s="21">
        <v>9228.3019700000186</v>
      </c>
      <c r="O7" s="21">
        <v>5919.9796300000016</v>
      </c>
      <c r="P7" s="21"/>
      <c r="Q7" s="21">
        <v>1550.9694799999995</v>
      </c>
      <c r="R7" s="21">
        <v>7046.0858799999996</v>
      </c>
      <c r="S7" s="21">
        <v>7903.0313400000023</v>
      </c>
      <c r="T7" s="21">
        <v>399.99554751634895</v>
      </c>
      <c r="U7" s="21"/>
      <c r="V7" s="21"/>
      <c r="W7" s="21">
        <v>41.599999999999994</v>
      </c>
      <c r="X7" s="21">
        <v>285.36156999999997</v>
      </c>
      <c r="Y7" s="21">
        <v>892.49971999999991</v>
      </c>
      <c r="Z7" s="21">
        <v>278.67162999999999</v>
      </c>
      <c r="AA7" s="23"/>
      <c r="AB7" s="23"/>
      <c r="AC7" s="17"/>
    </row>
    <row r="8" spans="2:34" s="19" customFormat="1" ht="17.100000000000001" customHeight="1" x14ac:dyDescent="0.25">
      <c r="B8" s="13" t="s">
        <v>32</v>
      </c>
      <c r="C8" s="14"/>
      <c r="D8" s="14"/>
      <c r="E8" s="14"/>
      <c r="F8" s="14"/>
      <c r="G8" s="14"/>
      <c r="H8" s="14"/>
      <c r="I8" s="14"/>
      <c r="J8" s="14"/>
      <c r="K8" s="14"/>
      <c r="L8" s="15"/>
      <c r="M8" s="14"/>
      <c r="N8" s="14"/>
      <c r="O8" s="14"/>
      <c r="P8" s="14"/>
      <c r="Q8" s="14"/>
      <c r="R8" s="14"/>
      <c r="S8" s="14"/>
      <c r="T8" s="14"/>
      <c r="U8" s="14"/>
      <c r="V8" s="14"/>
      <c r="W8" s="14"/>
      <c r="X8" s="14"/>
      <c r="Y8" s="14"/>
      <c r="Z8" s="14"/>
      <c r="AA8" s="16"/>
      <c r="AB8" s="16"/>
      <c r="AE8" s="73"/>
      <c r="AF8" s="73"/>
      <c r="AG8" s="73"/>
      <c r="AH8" s="73"/>
    </row>
    <row r="9" spans="2:34" s="19" customFormat="1" ht="17.100000000000001" customHeight="1" x14ac:dyDescent="0.25">
      <c r="B9" s="20" t="s">
        <v>33</v>
      </c>
      <c r="C9" s="21">
        <v>-120.96081</v>
      </c>
      <c r="D9" s="21">
        <v>-8.0505803679182737</v>
      </c>
      <c r="E9" s="21">
        <v>-40.44462767796481</v>
      </c>
      <c r="F9" s="21"/>
      <c r="G9" s="21"/>
      <c r="H9" s="21"/>
      <c r="I9" s="21"/>
      <c r="J9" s="21"/>
      <c r="K9" s="21"/>
      <c r="L9" s="22"/>
      <c r="M9" s="21"/>
      <c r="N9" s="21">
        <v>89.675470000000161</v>
      </c>
      <c r="O9" s="21">
        <v>-149.92800000000003</v>
      </c>
      <c r="P9" s="21">
        <v>-2.0962799999999993</v>
      </c>
      <c r="Q9" s="21">
        <v>-50.310719999999961</v>
      </c>
      <c r="R9" s="21">
        <v>5.946279999999998</v>
      </c>
      <c r="S9" s="21">
        <v>59.33900000000002</v>
      </c>
      <c r="T9" s="21"/>
      <c r="U9" s="21"/>
      <c r="V9" s="21"/>
      <c r="W9" s="21"/>
      <c r="X9" s="21"/>
      <c r="Y9" s="21"/>
      <c r="Z9" s="21"/>
      <c r="AA9" s="23"/>
      <c r="AB9" s="23"/>
      <c r="AC9" s="17"/>
      <c r="AE9" s="73"/>
      <c r="AF9" s="73"/>
      <c r="AG9" s="73"/>
      <c r="AH9" s="73"/>
    </row>
    <row r="10" spans="2:34" s="19" customFormat="1" ht="17.100000000000001" customHeight="1" x14ac:dyDescent="0.25">
      <c r="B10" s="13" t="s">
        <v>34</v>
      </c>
      <c r="C10" s="14"/>
      <c r="D10" s="14"/>
      <c r="E10" s="14"/>
      <c r="F10" s="14"/>
      <c r="G10" s="14"/>
      <c r="H10" s="14"/>
      <c r="I10" s="14"/>
      <c r="J10" s="14"/>
      <c r="K10" s="14"/>
      <c r="L10" s="15"/>
      <c r="M10" s="14"/>
      <c r="N10" s="14"/>
      <c r="O10" s="14"/>
      <c r="P10" s="14"/>
      <c r="Q10" s="14"/>
      <c r="R10" s="14"/>
      <c r="S10" s="14"/>
      <c r="T10" s="14"/>
      <c r="U10" s="14"/>
      <c r="V10" s="14"/>
      <c r="W10" s="14"/>
      <c r="X10" s="14"/>
      <c r="Y10" s="14"/>
      <c r="Z10" s="14"/>
      <c r="AA10" s="16"/>
      <c r="AB10" s="16"/>
      <c r="AE10" s="73"/>
      <c r="AF10" s="73"/>
      <c r="AG10" s="73"/>
      <c r="AH10" s="73"/>
    </row>
    <row r="11" spans="2:34" s="19" customFormat="1" ht="17.100000000000001" customHeight="1" x14ac:dyDescent="0.25">
      <c r="B11" s="20" t="s">
        <v>78</v>
      </c>
      <c r="C11" s="21"/>
      <c r="D11" s="21"/>
      <c r="E11" s="21"/>
      <c r="F11" s="21"/>
      <c r="G11" s="21"/>
      <c r="H11" s="21"/>
      <c r="I11" s="21"/>
      <c r="J11" s="21"/>
      <c r="K11" s="21"/>
      <c r="L11" s="21"/>
      <c r="M11" s="21"/>
      <c r="N11" s="21"/>
      <c r="O11" s="21"/>
      <c r="P11" s="21"/>
      <c r="Q11" s="21">
        <v>3226.4251666666664</v>
      </c>
      <c r="R11" s="21"/>
      <c r="S11" s="21"/>
      <c r="T11" s="21"/>
      <c r="U11" s="21"/>
      <c r="V11" s="21"/>
      <c r="W11" s="21"/>
      <c r="X11" s="21"/>
      <c r="Y11" s="21"/>
      <c r="Z11" s="21"/>
      <c r="AA11" s="23"/>
      <c r="AB11" s="23"/>
      <c r="AE11" s="84"/>
      <c r="AF11" s="84"/>
      <c r="AG11" s="84"/>
      <c r="AH11" s="84"/>
    </row>
    <row r="12" spans="2:34" s="19" customFormat="1" ht="17.100000000000001" customHeight="1" thickBot="1" x14ac:dyDescent="0.3">
      <c r="B12" s="24" t="s">
        <v>35</v>
      </c>
      <c r="C12" s="25">
        <f>C6+C7-C8+C9-C10-C11</f>
        <v>9773.0347399999955</v>
      </c>
      <c r="D12" s="25">
        <f t="shared" ref="D12:K12" si="1">D6+D7-D8+D9-D10-D11</f>
        <v>856.74809988008906</v>
      </c>
      <c r="E12" s="25">
        <f t="shared" si="1"/>
        <v>870.96907032203592</v>
      </c>
      <c r="F12" s="25">
        <f t="shared" si="1"/>
        <v>1771.1824623865245</v>
      </c>
      <c r="G12" s="25">
        <f t="shared" si="1"/>
        <v>1501.9040198162654</v>
      </c>
      <c r="H12" s="25">
        <f t="shared" si="1"/>
        <v>2050.7420481958625</v>
      </c>
      <c r="I12" s="25">
        <f t="shared" si="1"/>
        <v>77.098498618266888</v>
      </c>
      <c r="J12" s="25">
        <f t="shared" si="1"/>
        <v>0</v>
      </c>
      <c r="K12" s="25">
        <f t="shared" si="1"/>
        <v>81.64734061874168</v>
      </c>
      <c r="L12" s="26"/>
      <c r="M12" s="25">
        <f>M6+M7-M8+M9-M10-M11</f>
        <v>14698.894840299548</v>
      </c>
      <c r="N12" s="25">
        <f t="shared" ref="N12:Z12" si="2">N6+N7-N8+N9-N10-N11</f>
        <v>9632.0986173100191</v>
      </c>
      <c r="O12" s="25">
        <f t="shared" si="2"/>
        <v>8059.2591612700489</v>
      </c>
      <c r="P12" s="25">
        <f t="shared" si="2"/>
        <v>70.387139960399963</v>
      </c>
      <c r="Q12" s="25">
        <f t="shared" si="2"/>
        <v>13.835672382931989</v>
      </c>
      <c r="R12" s="25">
        <f t="shared" si="2"/>
        <v>9892.9536520019028</v>
      </c>
      <c r="S12" s="25">
        <f t="shared" si="2"/>
        <v>10472.364443804765</v>
      </c>
      <c r="T12" s="25">
        <f t="shared" si="2"/>
        <v>399.99554751634895</v>
      </c>
      <c r="U12" s="25">
        <f t="shared" si="2"/>
        <v>92.151551693386509</v>
      </c>
      <c r="V12" s="25">
        <f t="shared" si="2"/>
        <v>104.89349574619779</v>
      </c>
      <c r="W12" s="25">
        <f t="shared" si="2"/>
        <v>41.599999999999994</v>
      </c>
      <c r="X12" s="25">
        <f t="shared" si="2"/>
        <v>285.36156999999997</v>
      </c>
      <c r="Y12" s="25">
        <f t="shared" si="2"/>
        <v>892.49971999999991</v>
      </c>
      <c r="Z12" s="25">
        <f t="shared" si="2"/>
        <v>278.67162999999999</v>
      </c>
      <c r="AA12" s="27"/>
      <c r="AB12" s="27"/>
      <c r="AC12" s="17"/>
      <c r="AE12" s="73"/>
      <c r="AF12" s="73"/>
      <c r="AG12" s="73"/>
      <c r="AH12" s="73"/>
    </row>
    <row r="13" spans="2:34" s="19" customFormat="1" ht="17.100000000000001" customHeight="1" x14ac:dyDescent="0.25">
      <c r="B13" s="28" t="s">
        <v>36</v>
      </c>
      <c r="C13" s="29">
        <v>-10213.794658604998</v>
      </c>
      <c r="D13" s="29"/>
      <c r="E13" s="29"/>
      <c r="F13" s="29"/>
      <c r="G13" s="29"/>
      <c r="H13" s="29"/>
      <c r="I13" s="29"/>
      <c r="J13" s="29"/>
      <c r="K13" s="29"/>
      <c r="L13" s="30"/>
      <c r="M13" s="29"/>
      <c r="N13" s="29">
        <v>314.12117731000035</v>
      </c>
      <c r="O13" s="29">
        <v>2289.2075312700476</v>
      </c>
      <c r="P13" s="29">
        <v>72.483419960399956</v>
      </c>
      <c r="Q13" s="29">
        <v>1739.6020790495988</v>
      </c>
      <c r="R13" s="29">
        <v>2840.921492001904</v>
      </c>
      <c r="S13" s="29">
        <v>2509.9941038047627</v>
      </c>
      <c r="T13" s="29"/>
      <c r="U13" s="29"/>
      <c r="V13" s="29">
        <v>104.89349574619779</v>
      </c>
      <c r="W13" s="29"/>
      <c r="X13" s="29"/>
      <c r="Y13" s="29"/>
      <c r="Z13" s="29"/>
      <c r="AA13" s="31"/>
      <c r="AB13" s="31"/>
      <c r="AE13" s="73"/>
      <c r="AF13" s="73"/>
      <c r="AG13" s="73"/>
      <c r="AH13" s="73"/>
    </row>
    <row r="14" spans="2:34" s="19" customFormat="1" ht="17.100000000000001" customHeight="1" x14ac:dyDescent="0.25">
      <c r="B14" s="20" t="s">
        <v>79</v>
      </c>
      <c r="C14" s="21"/>
      <c r="D14" s="21">
        <v>-822.83381543793382</v>
      </c>
      <c r="E14" s="21">
        <v>-736.10000000000082</v>
      </c>
      <c r="F14" s="21">
        <v>-1770.0781719661879</v>
      </c>
      <c r="G14" s="21"/>
      <c r="H14" s="21"/>
      <c r="I14" s="21"/>
      <c r="J14" s="21"/>
      <c r="K14" s="21"/>
      <c r="L14" s="22"/>
      <c r="M14" s="21">
        <v>12462.55220010055</v>
      </c>
      <c r="N14" s="21"/>
      <c r="O14" s="21"/>
      <c r="P14" s="21"/>
      <c r="Q14" s="21"/>
      <c r="R14" s="21">
        <v>-1132.254798526566</v>
      </c>
      <c r="S14" s="21">
        <v>-6863.0910028395365</v>
      </c>
      <c r="T14" s="21"/>
      <c r="U14" s="21"/>
      <c r="V14" s="21"/>
      <c r="W14" s="21"/>
      <c r="X14" s="21"/>
      <c r="Y14" s="21"/>
      <c r="Z14" s="21"/>
      <c r="AA14" s="23"/>
      <c r="AB14" s="23"/>
      <c r="AE14" s="73"/>
      <c r="AF14" s="73"/>
      <c r="AG14" s="73"/>
      <c r="AH14" s="73"/>
    </row>
    <row r="15" spans="2:34" s="19" customFormat="1" ht="17.100000000000001" customHeight="1" x14ac:dyDescent="0.25">
      <c r="B15" s="13" t="s">
        <v>80</v>
      </c>
      <c r="C15" s="14"/>
      <c r="D15" s="21">
        <v>0</v>
      </c>
      <c r="E15" s="14"/>
      <c r="F15" s="14"/>
      <c r="G15" s="14"/>
      <c r="H15" s="14"/>
      <c r="I15" s="14"/>
      <c r="J15" s="14"/>
      <c r="K15" s="14"/>
      <c r="L15" s="15"/>
      <c r="M15" s="14">
        <v>955.78691502072888</v>
      </c>
      <c r="N15" s="14"/>
      <c r="O15" s="14"/>
      <c r="P15" s="14"/>
      <c r="Q15" s="14"/>
      <c r="R15" s="14">
        <v>-50.366461904761898</v>
      </c>
      <c r="S15" s="14">
        <v>-1537.810323423558</v>
      </c>
      <c r="T15" s="14"/>
      <c r="U15" s="14"/>
      <c r="V15" s="14"/>
      <c r="W15" s="14"/>
      <c r="X15" s="14"/>
      <c r="Y15" s="14"/>
      <c r="Z15" s="14"/>
      <c r="AA15" s="16"/>
      <c r="AB15" s="16"/>
      <c r="AE15" s="73"/>
      <c r="AF15" s="73"/>
      <c r="AG15" s="73"/>
      <c r="AH15" s="73"/>
    </row>
    <row r="16" spans="2:34" s="19" customFormat="1" ht="17.100000000000001" customHeight="1" x14ac:dyDescent="0.25">
      <c r="B16" s="20" t="s">
        <v>37</v>
      </c>
      <c r="C16" s="21"/>
      <c r="D16" s="21"/>
      <c r="E16" s="21"/>
      <c r="F16" s="21">
        <v>-1.1042904203366191</v>
      </c>
      <c r="G16" s="21"/>
      <c r="H16" s="21">
        <v>-147.77112995112068</v>
      </c>
      <c r="I16" s="21"/>
      <c r="J16" s="21"/>
      <c r="K16" s="21">
        <v>-25.087839525156721</v>
      </c>
      <c r="L16" s="22"/>
      <c r="M16" s="21">
        <v>1280.5557251782698</v>
      </c>
      <c r="N16" s="21"/>
      <c r="O16" s="21">
        <v>-128.01793999587406</v>
      </c>
      <c r="P16" s="21"/>
      <c r="Q16" s="21"/>
      <c r="R16" s="21">
        <v>-1930.9851913104535</v>
      </c>
      <c r="S16" s="21">
        <v>-308.93773543140759</v>
      </c>
      <c r="T16" s="21"/>
      <c r="U16" s="21"/>
      <c r="V16" s="21"/>
      <c r="W16" s="21"/>
      <c r="X16" s="21"/>
      <c r="Y16" s="21"/>
      <c r="Z16" s="21"/>
      <c r="AA16" s="23"/>
      <c r="AB16" s="23"/>
      <c r="AE16" s="73"/>
      <c r="AF16" s="73"/>
      <c r="AG16" s="73"/>
      <c r="AH16" s="73"/>
    </row>
    <row r="17" spans="2:34" s="19" customFormat="1" ht="17.100000000000001" customHeight="1" x14ac:dyDescent="0.25">
      <c r="B17" s="13" t="s">
        <v>38</v>
      </c>
      <c r="C17" s="14"/>
      <c r="D17" s="14"/>
      <c r="E17" s="14"/>
      <c r="F17" s="14"/>
      <c r="G17" s="14"/>
      <c r="H17" s="14"/>
      <c r="I17" s="14"/>
      <c r="J17" s="14"/>
      <c r="K17" s="14"/>
      <c r="L17" s="15"/>
      <c r="M17" s="14"/>
      <c r="N17" s="14"/>
      <c r="O17" s="14"/>
      <c r="P17" s="14"/>
      <c r="Q17" s="14"/>
      <c r="R17" s="14"/>
      <c r="S17" s="14"/>
      <c r="T17" s="14"/>
      <c r="U17" s="14"/>
      <c r="V17" s="14"/>
      <c r="W17" s="14"/>
      <c r="X17" s="14"/>
      <c r="Y17" s="14"/>
      <c r="Z17" s="14"/>
      <c r="AA17" s="16"/>
      <c r="AB17" s="16"/>
      <c r="AE17" s="73"/>
      <c r="AF17" s="73"/>
      <c r="AG17" s="73"/>
      <c r="AH17" s="73"/>
    </row>
    <row r="18" spans="2:34" s="19" customFormat="1" ht="17.100000000000001" customHeight="1" x14ac:dyDescent="0.25">
      <c r="B18" s="20" t="s">
        <v>39</v>
      </c>
      <c r="C18" s="21"/>
      <c r="D18" s="21"/>
      <c r="E18" s="21"/>
      <c r="F18" s="21"/>
      <c r="G18" s="21">
        <v>-322.93299473778831</v>
      </c>
      <c r="H18" s="21"/>
      <c r="I18" s="21"/>
      <c r="J18" s="21"/>
      <c r="K18" s="21"/>
      <c r="L18" s="22"/>
      <c r="M18" s="21"/>
      <c r="N18" s="21"/>
      <c r="O18" s="21"/>
      <c r="P18" s="21"/>
      <c r="Q18" s="21"/>
      <c r="R18" s="21"/>
      <c r="S18" s="21"/>
      <c r="T18" s="21"/>
      <c r="U18" s="21">
        <v>92.151551693386509</v>
      </c>
      <c r="V18" s="21"/>
      <c r="W18" s="21"/>
      <c r="X18" s="21"/>
      <c r="Y18" s="21"/>
      <c r="Z18" s="21"/>
      <c r="AA18" s="23"/>
      <c r="AB18" s="23"/>
    </row>
    <row r="19" spans="2:34" s="19" customFormat="1" ht="17.100000000000001" customHeight="1" x14ac:dyDescent="0.25">
      <c r="B19" s="13" t="s">
        <v>40</v>
      </c>
      <c r="C19" s="14"/>
      <c r="D19" s="14"/>
      <c r="E19" s="14"/>
      <c r="F19" s="14"/>
      <c r="G19" s="14"/>
      <c r="H19" s="14"/>
      <c r="I19" s="14"/>
      <c r="J19" s="14"/>
      <c r="K19" s="14"/>
      <c r="L19" s="15"/>
      <c r="M19" s="14"/>
      <c r="N19" s="14"/>
      <c r="O19" s="14"/>
      <c r="P19" s="14"/>
      <c r="Q19" s="14"/>
      <c r="R19" s="14"/>
      <c r="S19" s="14"/>
      <c r="T19" s="14"/>
      <c r="U19" s="14"/>
      <c r="V19" s="14"/>
      <c r="W19" s="14"/>
      <c r="X19" s="14"/>
      <c r="Y19" s="14"/>
      <c r="Z19" s="14"/>
      <c r="AA19" s="16"/>
      <c r="AB19" s="16"/>
    </row>
    <row r="20" spans="2:34" s="19" customFormat="1" ht="17.100000000000001" customHeight="1" x14ac:dyDescent="0.25">
      <c r="B20" s="20" t="s">
        <v>41</v>
      </c>
      <c r="C20" s="21"/>
      <c r="D20" s="21"/>
      <c r="E20" s="21"/>
      <c r="F20" s="21"/>
      <c r="G20" s="21"/>
      <c r="H20" s="21"/>
      <c r="I20" s="21"/>
      <c r="J20" s="21"/>
      <c r="K20" s="21"/>
      <c r="L20" s="22"/>
      <c r="M20" s="21"/>
      <c r="N20" s="21"/>
      <c r="O20" s="21"/>
      <c r="P20" s="21"/>
      <c r="Q20" s="21"/>
      <c r="R20" s="21"/>
      <c r="S20" s="21"/>
      <c r="T20" s="21"/>
      <c r="U20" s="21"/>
      <c r="V20" s="21"/>
      <c r="W20" s="21"/>
      <c r="X20" s="21"/>
      <c r="Y20" s="21"/>
      <c r="Z20" s="21"/>
      <c r="AA20" s="23"/>
      <c r="AB20" s="23"/>
      <c r="AE20" s="143"/>
      <c r="AF20" s="143"/>
      <c r="AG20" s="143"/>
      <c r="AH20" s="143"/>
    </row>
    <row r="21" spans="2:34" s="19" customFormat="1" ht="17.100000000000001" customHeight="1" x14ac:dyDescent="0.25">
      <c r="B21" s="13" t="s">
        <v>42</v>
      </c>
      <c r="C21" s="14"/>
      <c r="D21" s="14"/>
      <c r="E21" s="14"/>
      <c r="F21" s="14"/>
      <c r="G21" s="14"/>
      <c r="H21" s="14"/>
      <c r="I21" s="14"/>
      <c r="J21" s="14"/>
      <c r="K21" s="14"/>
      <c r="L21" s="15"/>
      <c r="M21" s="14"/>
      <c r="N21" s="14"/>
      <c r="O21" s="14"/>
      <c r="P21" s="14"/>
      <c r="Q21" s="14"/>
      <c r="R21" s="14"/>
      <c r="S21" s="14"/>
      <c r="T21" s="14"/>
      <c r="U21" s="14"/>
      <c r="V21" s="14"/>
      <c r="W21" s="14"/>
      <c r="X21" s="14"/>
      <c r="Y21" s="14"/>
      <c r="Z21" s="14"/>
      <c r="AA21" s="16"/>
      <c r="AB21" s="16"/>
      <c r="AE21" s="143"/>
      <c r="AF21" s="143"/>
      <c r="AG21" s="143"/>
      <c r="AH21" s="143"/>
    </row>
    <row r="22" spans="2:34" s="19" customFormat="1" ht="17.100000000000001" customHeight="1" thickBot="1" x14ac:dyDescent="0.3">
      <c r="B22" s="32" t="s">
        <v>43</v>
      </c>
      <c r="C22" s="33">
        <f>SUM(C13:C21)</f>
        <v>-10213.794658604998</v>
      </c>
      <c r="D22" s="33">
        <f t="shared" ref="D22:K22" si="3">SUM(D13:D21)</f>
        <v>-822.83381543793382</v>
      </c>
      <c r="E22" s="33">
        <f t="shared" si="3"/>
        <v>-736.10000000000082</v>
      </c>
      <c r="F22" s="33">
        <f t="shared" si="3"/>
        <v>-1771.1824623865245</v>
      </c>
      <c r="G22" s="33">
        <f t="shared" si="3"/>
        <v>-322.93299473778831</v>
      </c>
      <c r="H22" s="33">
        <f t="shared" si="3"/>
        <v>-147.77112995112068</v>
      </c>
      <c r="I22" s="33">
        <f t="shared" si="3"/>
        <v>0</v>
      </c>
      <c r="J22" s="33"/>
      <c r="K22" s="33">
        <f t="shared" si="3"/>
        <v>-25.087839525156721</v>
      </c>
      <c r="L22" s="33"/>
      <c r="M22" s="33">
        <f>SUMIF(M13:M21,"&lt;0")</f>
        <v>0</v>
      </c>
      <c r="N22" s="33">
        <f t="shared" ref="N22:Z22" si="4">SUMIF(N13:N21,"&lt;0")</f>
        <v>0</v>
      </c>
      <c r="O22" s="33">
        <f t="shared" si="4"/>
        <v>-128.01793999587406</v>
      </c>
      <c r="P22" s="33">
        <f t="shared" si="4"/>
        <v>0</v>
      </c>
      <c r="Q22" s="33">
        <f t="shared" si="4"/>
        <v>0</v>
      </c>
      <c r="R22" s="33">
        <f t="shared" si="4"/>
        <v>-3113.6064517417817</v>
      </c>
      <c r="S22" s="33">
        <f>SUMIF(S13:S21,"&lt;0")</f>
        <v>-8709.8390616945017</v>
      </c>
      <c r="T22" s="33">
        <f t="shared" si="4"/>
        <v>0</v>
      </c>
      <c r="U22" s="33">
        <f t="shared" si="4"/>
        <v>0</v>
      </c>
      <c r="V22" s="33">
        <f t="shared" si="4"/>
        <v>0</v>
      </c>
      <c r="W22" s="33">
        <f t="shared" si="4"/>
        <v>0</v>
      </c>
      <c r="X22" s="33">
        <f t="shared" si="4"/>
        <v>0</v>
      </c>
      <c r="Y22" s="33">
        <f t="shared" si="4"/>
        <v>0</v>
      </c>
      <c r="Z22" s="33">
        <f t="shared" si="4"/>
        <v>0</v>
      </c>
      <c r="AA22" s="34"/>
      <c r="AB22" s="34"/>
      <c r="AE22" s="143"/>
      <c r="AF22" s="143"/>
      <c r="AG22" s="143"/>
      <c r="AH22" s="143"/>
    </row>
    <row r="23" spans="2:34" s="19" customFormat="1" ht="17.100000000000001" customHeight="1" x14ac:dyDescent="0.25">
      <c r="B23" s="28" t="s">
        <v>44</v>
      </c>
      <c r="C23" s="29"/>
      <c r="D23" s="29">
        <v>0</v>
      </c>
      <c r="E23" s="29"/>
      <c r="F23" s="29"/>
      <c r="G23" s="29"/>
      <c r="H23" s="29"/>
      <c r="I23" s="29"/>
      <c r="J23" s="29"/>
      <c r="K23" s="29"/>
      <c r="L23" s="35"/>
      <c r="M23" s="29">
        <v>498.1687383566574</v>
      </c>
      <c r="N23" s="29"/>
      <c r="O23" s="29">
        <v>17.973867597743947</v>
      </c>
      <c r="P23" s="29"/>
      <c r="Q23" s="29"/>
      <c r="R23" s="29">
        <v>1.9643368770829599</v>
      </c>
      <c r="S23" s="29">
        <v>267.44661043416153</v>
      </c>
      <c r="T23" s="29"/>
      <c r="U23" s="29"/>
      <c r="V23" s="29">
        <v>104.89349574619779</v>
      </c>
      <c r="W23" s="29"/>
      <c r="X23" s="29"/>
      <c r="Y23" s="29"/>
      <c r="Z23" s="29"/>
      <c r="AA23" s="31"/>
      <c r="AB23" s="31"/>
      <c r="AE23" s="143"/>
      <c r="AF23" s="143"/>
      <c r="AG23" s="143"/>
      <c r="AH23" s="143"/>
    </row>
    <row r="24" spans="2:34" s="19" customFormat="1" ht="17.100000000000001" customHeight="1" x14ac:dyDescent="0.25">
      <c r="B24" s="20" t="s">
        <v>45</v>
      </c>
      <c r="C24" s="21"/>
      <c r="D24" s="21"/>
      <c r="E24" s="21">
        <v>33.903088915465361</v>
      </c>
      <c r="F24" s="21"/>
      <c r="G24" s="21"/>
      <c r="H24" s="21"/>
      <c r="I24" s="21"/>
      <c r="J24" s="21"/>
      <c r="K24" s="21"/>
      <c r="L24" s="36"/>
      <c r="M24" s="21">
        <v>1945.7221650034526</v>
      </c>
      <c r="N24" s="21"/>
      <c r="O24" s="21"/>
      <c r="P24" s="21"/>
      <c r="Q24" s="21"/>
      <c r="R24" s="21"/>
      <c r="S24" s="21"/>
      <c r="T24" s="21"/>
      <c r="U24" s="21"/>
      <c r="V24" s="21"/>
      <c r="W24" s="21"/>
      <c r="X24" s="21"/>
      <c r="Y24" s="21"/>
      <c r="Z24" s="21"/>
      <c r="AA24" s="23"/>
      <c r="AB24" s="23"/>
    </row>
    <row r="25" spans="2:34" s="19" customFormat="1" ht="17.100000000000001" customHeight="1" thickBot="1" x14ac:dyDescent="0.3">
      <c r="B25" s="109" t="s">
        <v>46</v>
      </c>
      <c r="C25" s="110">
        <f>IFERROR(C12+C22-C32-C24-C23-C33, " ")</f>
        <v>-440.75991860500289</v>
      </c>
      <c r="D25" s="110">
        <f t="shared" ref="D25:Z25" si="5">IFERROR(D12+D22-D32-D24-D23-D33, " ")</f>
        <v>-5.6843418860808015E-14</v>
      </c>
      <c r="E25" s="110">
        <f t="shared" si="5"/>
        <v>15.023379582025797</v>
      </c>
      <c r="F25" s="110">
        <f t="shared" si="5"/>
        <v>0</v>
      </c>
      <c r="G25" s="110">
        <f t="shared" si="5"/>
        <v>0</v>
      </c>
      <c r="H25" s="110">
        <f t="shared" si="5"/>
        <v>2.2737367544323206E-13</v>
      </c>
      <c r="I25" s="110">
        <f t="shared" si="5"/>
        <v>-1.4210854715202004E-14</v>
      </c>
      <c r="J25" s="110"/>
      <c r="K25" s="110">
        <f t="shared" si="5"/>
        <v>0</v>
      </c>
      <c r="L25" s="110"/>
      <c r="M25" s="110">
        <f t="shared" si="5"/>
        <v>-1.4779288903810084E-12</v>
      </c>
      <c r="N25" s="110">
        <f t="shared" si="5"/>
        <v>159.39178397668366</v>
      </c>
      <c r="O25" s="110">
        <f t="shared" si="5"/>
        <v>-5.6843418860808015E-13</v>
      </c>
      <c r="P25" s="110">
        <f t="shared" si="5"/>
        <v>-2.096279999999993</v>
      </c>
      <c r="Q25" s="110">
        <f t="shared" si="5"/>
        <v>-4.2632564145606011E-14</v>
      </c>
      <c r="R25" s="110">
        <f t="shared" si="5"/>
        <v>-2.6463276014965231E-12</v>
      </c>
      <c r="S25" s="110">
        <f t="shared" si="5"/>
        <v>7.3896444519050419E-13</v>
      </c>
      <c r="T25" s="110">
        <f t="shared" si="5"/>
        <v>0</v>
      </c>
      <c r="U25" s="110">
        <f t="shared" si="5"/>
        <v>0</v>
      </c>
      <c r="V25" s="110">
        <f t="shared" si="5"/>
        <v>0</v>
      </c>
      <c r="W25" s="110">
        <f t="shared" si="5"/>
        <v>0</v>
      </c>
      <c r="X25" s="110">
        <f t="shared" si="5"/>
        <v>0</v>
      </c>
      <c r="Y25" s="110">
        <f t="shared" si="5"/>
        <v>0</v>
      </c>
      <c r="Z25" s="110">
        <f t="shared" si="5"/>
        <v>0</v>
      </c>
      <c r="AA25" s="110"/>
      <c r="AB25" s="110"/>
      <c r="AE25" s="73"/>
      <c r="AF25" s="73"/>
      <c r="AG25" s="73"/>
      <c r="AH25" s="73"/>
    </row>
    <row r="26" spans="2:34" s="19" customFormat="1" ht="17.100000000000001" customHeight="1" x14ac:dyDescent="0.25">
      <c r="B26" s="118" t="s">
        <v>135</v>
      </c>
      <c r="C26" s="29"/>
      <c r="D26" s="29">
        <v>0.66499967686853234</v>
      </c>
      <c r="E26" s="29"/>
      <c r="F26" s="29"/>
      <c r="G26" s="29"/>
      <c r="H26" s="29"/>
      <c r="I26" s="29"/>
      <c r="J26" s="29"/>
      <c r="K26" s="29"/>
      <c r="L26" s="35"/>
      <c r="M26" s="29">
        <v>29.292505999999999</v>
      </c>
      <c r="N26" s="29">
        <v>3908.0711296636896</v>
      </c>
      <c r="O26" s="29">
        <v>6766.1415922271835</v>
      </c>
      <c r="P26" s="29"/>
      <c r="Q26" s="29">
        <v>13.835672382932032</v>
      </c>
      <c r="R26" s="29">
        <v>5257.173073565129</v>
      </c>
      <c r="S26" s="29"/>
      <c r="T26" s="29"/>
      <c r="U26" s="29"/>
      <c r="V26" s="29"/>
      <c r="W26" s="29">
        <v>41.599999999999994</v>
      </c>
      <c r="X26" s="29"/>
      <c r="Y26" s="29"/>
      <c r="Z26" s="29"/>
      <c r="AA26" s="31"/>
      <c r="AB26" s="31"/>
      <c r="AE26" s="73"/>
      <c r="AF26" s="73"/>
      <c r="AG26" s="73"/>
      <c r="AH26" s="73"/>
    </row>
    <row r="27" spans="2:34" s="19" customFormat="1" ht="17.100000000000001" customHeight="1" x14ac:dyDescent="0.25">
      <c r="B27" s="121" t="s">
        <v>136</v>
      </c>
      <c r="C27" s="21"/>
      <c r="D27" s="21">
        <v>33.24928476528676</v>
      </c>
      <c r="E27" s="21">
        <v>85.942601824543942</v>
      </c>
      <c r="F27" s="21"/>
      <c r="G27" s="21"/>
      <c r="H27" s="21">
        <v>1902.9709182447416</v>
      </c>
      <c r="I27" s="21"/>
      <c r="J27" s="21"/>
      <c r="K27" s="21">
        <v>38.222839028409126</v>
      </c>
      <c r="L27" s="36"/>
      <c r="M27" s="21">
        <v>4771.9547591639866</v>
      </c>
      <c r="N27" s="21">
        <v>492.30367983149569</v>
      </c>
      <c r="O27" s="21">
        <v>8.6475656913719519</v>
      </c>
      <c r="P27" s="21"/>
      <c r="Q27" s="21"/>
      <c r="R27" s="21">
        <v>924.36119538613207</v>
      </c>
      <c r="S27" s="21">
        <v>1495.078771676101</v>
      </c>
      <c r="T27" s="21">
        <v>399.99554751634895</v>
      </c>
      <c r="U27" s="21"/>
      <c r="V27" s="21"/>
      <c r="W27" s="21"/>
      <c r="X27" s="21"/>
      <c r="Y27" s="21"/>
      <c r="Z27" s="21"/>
      <c r="AA27" s="23"/>
      <c r="AB27" s="37"/>
      <c r="AE27" s="73"/>
      <c r="AF27" s="73"/>
      <c r="AG27" s="73"/>
      <c r="AH27" s="73"/>
    </row>
    <row r="28" spans="2:34" s="19" customFormat="1" ht="17.100000000000001" customHeight="1" x14ac:dyDescent="0.25">
      <c r="B28" s="120" t="s">
        <v>137</v>
      </c>
      <c r="C28" s="14"/>
      <c r="D28" s="14"/>
      <c r="E28" s="14"/>
      <c r="F28" s="14"/>
      <c r="G28" s="14">
        <v>1178.8605278951907</v>
      </c>
      <c r="H28" s="14"/>
      <c r="I28" s="14">
        <v>73.168160024930032</v>
      </c>
      <c r="J28" s="14"/>
      <c r="K28" s="14">
        <v>18.336662065175833</v>
      </c>
      <c r="L28" s="38"/>
      <c r="M28" s="14">
        <v>4592.0631630178059</v>
      </c>
      <c r="N28" s="14">
        <v>4350.300469224092</v>
      </c>
      <c r="O28" s="14"/>
      <c r="P28" s="14">
        <v>72.483419960399956</v>
      </c>
      <c r="Q28" s="14"/>
      <c r="R28" s="14"/>
      <c r="S28" s="14"/>
      <c r="T28" s="14"/>
      <c r="U28" s="14">
        <v>90.215106369775981</v>
      </c>
      <c r="V28" s="14"/>
      <c r="W28" s="14"/>
      <c r="X28" s="14"/>
      <c r="Y28" s="14"/>
      <c r="Z28" s="14"/>
      <c r="AA28" s="16"/>
      <c r="AB28" s="16"/>
      <c r="AE28" s="73"/>
      <c r="AF28" s="73"/>
      <c r="AG28" s="73"/>
      <c r="AH28" s="73"/>
    </row>
    <row r="29" spans="2:34" s="19" customFormat="1" ht="17.100000000000001" customHeight="1" x14ac:dyDescent="0.25">
      <c r="B29" s="121" t="s">
        <v>138</v>
      </c>
      <c r="C29" s="21"/>
      <c r="D29" s="21"/>
      <c r="E29" s="21"/>
      <c r="F29" s="21"/>
      <c r="G29" s="21">
        <v>0.11049718328653595</v>
      </c>
      <c r="H29" s="21"/>
      <c r="I29" s="21">
        <v>3.9303385933368653</v>
      </c>
      <c r="J29" s="21"/>
      <c r="K29" s="21"/>
      <c r="L29" s="36"/>
      <c r="M29" s="21">
        <v>2848.8049321449876</v>
      </c>
      <c r="N29" s="21">
        <v>573.27344126234266</v>
      </c>
      <c r="O29" s="21">
        <v>0.14203025206391273</v>
      </c>
      <c r="P29" s="21"/>
      <c r="Q29" s="21"/>
      <c r="R29" s="21">
        <v>164.73173634060777</v>
      </c>
      <c r="S29" s="21"/>
      <c r="T29" s="21"/>
      <c r="U29" s="21">
        <v>1.9364453236105335</v>
      </c>
      <c r="V29" s="21"/>
      <c r="W29" s="21"/>
      <c r="X29" s="21"/>
      <c r="Y29" s="21"/>
      <c r="Z29" s="21"/>
      <c r="AA29" s="23"/>
      <c r="AB29" s="23"/>
      <c r="AE29" s="73"/>
      <c r="AF29" s="73"/>
      <c r="AG29" s="73"/>
      <c r="AH29" s="73"/>
    </row>
    <row r="30" spans="2:34" s="19" customFormat="1" ht="17.100000000000001" customHeight="1" x14ac:dyDescent="0.25">
      <c r="B30" s="120" t="s">
        <v>139</v>
      </c>
      <c r="C30" s="14"/>
      <c r="D30" s="14"/>
      <c r="E30" s="14"/>
      <c r="F30" s="14"/>
      <c r="G30" s="14"/>
      <c r="H30" s="14"/>
      <c r="I30" s="14"/>
      <c r="J30" s="14"/>
      <c r="K30" s="14"/>
      <c r="L30" s="38"/>
      <c r="M30" s="14">
        <v>12.888576612660232</v>
      </c>
      <c r="N30" s="14"/>
      <c r="O30" s="14"/>
      <c r="P30" s="14"/>
      <c r="Q30" s="14"/>
      <c r="R30" s="14">
        <v>431.11685809117154</v>
      </c>
      <c r="S30" s="14"/>
      <c r="T30" s="14"/>
      <c r="U30" s="14"/>
      <c r="V30" s="14"/>
      <c r="W30" s="14"/>
      <c r="X30" s="14"/>
      <c r="Y30" s="14"/>
      <c r="Z30" s="14"/>
      <c r="AA30" s="16"/>
      <c r="AB30" s="16"/>
    </row>
    <row r="31" spans="2:34" s="19" customFormat="1" ht="17.100000000000001" customHeight="1" x14ac:dyDescent="0.25">
      <c r="B31" s="121" t="s">
        <v>140</v>
      </c>
      <c r="C31" s="21"/>
      <c r="D31" s="21"/>
      <c r="E31" s="21"/>
      <c r="F31" s="21"/>
      <c r="G31" s="21"/>
      <c r="H31" s="21"/>
      <c r="I31" s="21"/>
      <c r="J31" s="21"/>
      <c r="K31" s="21"/>
      <c r="L31" s="36"/>
      <c r="M31" s="21"/>
      <c r="N31" s="21">
        <v>148.75811335171409</v>
      </c>
      <c r="O31" s="21">
        <v>174.27081890907496</v>
      </c>
      <c r="P31" s="21"/>
      <c r="Q31" s="21"/>
      <c r="R31" s="21"/>
      <c r="S31" s="21"/>
      <c r="T31" s="21"/>
      <c r="U31" s="21"/>
      <c r="V31" s="21"/>
      <c r="W31" s="21"/>
      <c r="X31" s="21"/>
      <c r="Y31" s="21"/>
      <c r="Z31" s="21"/>
      <c r="AA31" s="23"/>
      <c r="AB31" s="23"/>
    </row>
    <row r="32" spans="2:34" s="19" customFormat="1" ht="17.100000000000001" customHeight="1" x14ac:dyDescent="0.25">
      <c r="B32" s="39" t="s">
        <v>51</v>
      </c>
      <c r="C32" s="40">
        <f t="shared" ref="C32:K32" si="6">SUM(C26:C31)</f>
        <v>0</v>
      </c>
      <c r="D32" s="40">
        <f t="shared" si="6"/>
        <v>33.914284442155292</v>
      </c>
      <c r="E32" s="40">
        <f t="shared" si="6"/>
        <v>85.942601824543942</v>
      </c>
      <c r="F32" s="40">
        <f t="shared" si="6"/>
        <v>0</v>
      </c>
      <c r="G32" s="40">
        <f t="shared" si="6"/>
        <v>1178.9710250784772</v>
      </c>
      <c r="H32" s="40">
        <f t="shared" si="6"/>
        <v>1902.9709182447416</v>
      </c>
      <c r="I32" s="40">
        <f t="shared" ref="I32" si="7">SUM(I26:I31)</f>
        <v>77.098498618266902</v>
      </c>
      <c r="J32" s="40"/>
      <c r="K32" s="40">
        <f t="shared" si="6"/>
        <v>56.559501093584956</v>
      </c>
      <c r="L32" s="40"/>
      <c r="M32" s="40">
        <f t="shared" ref="M32:Z32" si="8">SUM(M26:M31)</f>
        <v>12255.00393693944</v>
      </c>
      <c r="N32" s="40">
        <f t="shared" si="8"/>
        <v>9472.7068333333355</v>
      </c>
      <c r="O32" s="40">
        <f t="shared" si="8"/>
        <v>6949.2020070796943</v>
      </c>
      <c r="P32" s="40">
        <f t="shared" si="8"/>
        <v>72.483419960399956</v>
      </c>
      <c r="Q32" s="40">
        <f t="shared" si="8"/>
        <v>13.835672382932032</v>
      </c>
      <c r="R32" s="40">
        <f t="shared" si="8"/>
        <v>6777.3828633830408</v>
      </c>
      <c r="S32" s="40">
        <f t="shared" si="8"/>
        <v>1495.078771676101</v>
      </c>
      <c r="T32" s="40">
        <f t="shared" si="8"/>
        <v>399.99554751634895</v>
      </c>
      <c r="U32" s="40">
        <f t="shared" si="8"/>
        <v>92.151551693386509</v>
      </c>
      <c r="V32" s="40">
        <f t="shared" si="8"/>
        <v>0</v>
      </c>
      <c r="W32" s="40">
        <f t="shared" si="8"/>
        <v>41.599999999999994</v>
      </c>
      <c r="X32" s="40">
        <f t="shared" si="8"/>
        <v>0</v>
      </c>
      <c r="Y32" s="40">
        <f t="shared" si="8"/>
        <v>0</v>
      </c>
      <c r="Z32" s="40">
        <f t="shared" si="8"/>
        <v>0</v>
      </c>
      <c r="AA32" s="40"/>
      <c r="AB32" s="40"/>
      <c r="AC32" s="71"/>
    </row>
    <row r="33" spans="2:30" s="19" customFormat="1" ht="17.100000000000001" customHeight="1" x14ac:dyDescent="0.25">
      <c r="B33" s="13" t="s">
        <v>52</v>
      </c>
      <c r="C33" s="14"/>
      <c r="D33" s="14"/>
      <c r="E33" s="14"/>
      <c r="F33" s="14"/>
      <c r="G33" s="14"/>
      <c r="H33" s="14"/>
      <c r="I33" s="14"/>
      <c r="J33" s="14"/>
      <c r="K33" s="14"/>
      <c r="L33" s="38"/>
      <c r="M33" s="14"/>
      <c r="N33" s="14"/>
      <c r="O33" s="14">
        <v>964.06534659673696</v>
      </c>
      <c r="P33" s="14"/>
      <c r="Q33" s="14"/>
      <c r="R33" s="14"/>
      <c r="S33" s="14"/>
      <c r="T33" s="14"/>
      <c r="U33" s="14"/>
      <c r="V33" s="14"/>
      <c r="W33" s="14"/>
      <c r="X33" s="14">
        <v>285.36156999999997</v>
      </c>
      <c r="Y33" s="14">
        <v>892.49971999999991</v>
      </c>
      <c r="Z33" s="14">
        <v>278.67162999999999</v>
      </c>
      <c r="AA33" s="16"/>
      <c r="AB33" s="16"/>
    </row>
    <row r="34" spans="2:30" s="19" customFormat="1" ht="17.100000000000001" customHeight="1" thickBot="1" x14ac:dyDescent="0.3">
      <c r="B34" s="32" t="s">
        <v>53</v>
      </c>
      <c r="C34" s="33">
        <f t="shared" ref="C34:K34" si="9">C33+C32</f>
        <v>0</v>
      </c>
      <c r="D34" s="33">
        <f t="shared" si="9"/>
        <v>33.914284442155292</v>
      </c>
      <c r="E34" s="33">
        <f t="shared" si="9"/>
        <v>85.942601824543942</v>
      </c>
      <c r="F34" s="33">
        <f t="shared" si="9"/>
        <v>0</v>
      </c>
      <c r="G34" s="33">
        <f t="shared" si="9"/>
        <v>1178.9710250784772</v>
      </c>
      <c r="H34" s="33">
        <f t="shared" si="9"/>
        <v>1902.9709182447416</v>
      </c>
      <c r="I34" s="33">
        <f t="shared" si="9"/>
        <v>77.098498618266902</v>
      </c>
      <c r="J34" s="33"/>
      <c r="K34" s="33">
        <f t="shared" si="9"/>
        <v>56.559501093584956</v>
      </c>
      <c r="L34" s="41"/>
      <c r="M34" s="33">
        <f>M33+M32</f>
        <v>12255.00393693944</v>
      </c>
      <c r="N34" s="33">
        <f t="shared" ref="N34:R34" si="10">N33+N32</f>
        <v>9472.7068333333355</v>
      </c>
      <c r="O34" s="33">
        <f t="shared" si="10"/>
        <v>7913.2673536764314</v>
      </c>
      <c r="P34" s="33">
        <f t="shared" si="10"/>
        <v>72.483419960399956</v>
      </c>
      <c r="Q34" s="33">
        <f t="shared" si="10"/>
        <v>13.835672382932032</v>
      </c>
      <c r="R34" s="33">
        <f t="shared" si="10"/>
        <v>6777.3828633830408</v>
      </c>
      <c r="S34" s="33">
        <f>S33+S32</f>
        <v>1495.078771676101</v>
      </c>
      <c r="T34" s="33">
        <f t="shared" ref="T34:Z34" si="11">T33+T32</f>
        <v>399.99554751634895</v>
      </c>
      <c r="U34" s="33">
        <f t="shared" si="11"/>
        <v>92.151551693386509</v>
      </c>
      <c r="V34" s="33">
        <f t="shared" si="11"/>
        <v>0</v>
      </c>
      <c r="W34" s="33">
        <f t="shared" si="11"/>
        <v>41.599999999999994</v>
      </c>
      <c r="X34" s="33">
        <f t="shared" si="11"/>
        <v>285.36156999999997</v>
      </c>
      <c r="Y34" s="33">
        <f t="shared" si="11"/>
        <v>892.49971999999991</v>
      </c>
      <c r="Z34" s="33">
        <f t="shared" si="11"/>
        <v>278.67162999999999</v>
      </c>
      <c r="AA34" s="33"/>
      <c r="AB34" s="33"/>
    </row>
    <row r="35" spans="2:30" s="19" customFormat="1" ht="17.100000000000001" customHeight="1" x14ac:dyDescent="0.25">
      <c r="B35" s="42" t="s">
        <v>54</v>
      </c>
      <c r="C35" s="43">
        <f t="shared" ref="C35:Z35" si="12">IFERROR(C25/C12, " ")</f>
        <v>-4.509959601402206E-2</v>
      </c>
      <c r="D35" s="43">
        <f t="shared" si="12"/>
        <v>-6.6347878529014369E-17</v>
      </c>
      <c r="E35" s="43">
        <f>IFERROR(E25/E12, " ")</f>
        <v>1.7249039138061455E-2</v>
      </c>
      <c r="F35" s="43">
        <f t="shared" si="12"/>
        <v>0</v>
      </c>
      <c r="G35" s="43">
        <f t="shared" si="12"/>
        <v>0</v>
      </c>
      <c r="H35" s="43">
        <f t="shared" si="12"/>
        <v>1.1087385448758109E-16</v>
      </c>
      <c r="I35" s="43">
        <f t="shared" si="12"/>
        <v>-1.8432077109002272E-16</v>
      </c>
      <c r="J35" s="43"/>
      <c r="K35" s="43">
        <f t="shared" si="12"/>
        <v>0</v>
      </c>
      <c r="L35" s="43"/>
      <c r="M35" s="43">
        <f t="shared" si="12"/>
        <v>-1.0054693951065029E-16</v>
      </c>
      <c r="N35" s="43">
        <f t="shared" si="12"/>
        <v>1.6547980903168683E-2</v>
      </c>
      <c r="O35" s="43">
        <f t="shared" si="12"/>
        <v>-7.053181653963604E-17</v>
      </c>
      <c r="P35" s="43">
        <f t="shared" si="12"/>
        <v>-2.9782144880149512E-2</v>
      </c>
      <c r="Q35" s="43">
        <f t="shared" si="12"/>
        <v>-3.0813510876564659E-15</v>
      </c>
      <c r="R35" s="43">
        <f t="shared" si="12"/>
        <v>-2.6749620938141378E-16</v>
      </c>
      <c r="S35" s="43">
        <f t="shared" si="12"/>
        <v>7.0563285794323207E-17</v>
      </c>
      <c r="T35" s="43">
        <f t="shared" si="12"/>
        <v>0</v>
      </c>
      <c r="U35" s="43">
        <f t="shared" si="12"/>
        <v>0</v>
      </c>
      <c r="V35" s="43">
        <f t="shared" si="12"/>
        <v>0</v>
      </c>
      <c r="W35" s="43">
        <f t="shared" si="12"/>
        <v>0</v>
      </c>
      <c r="X35" s="43">
        <f t="shared" si="12"/>
        <v>0</v>
      </c>
      <c r="Y35" s="43">
        <f t="shared" si="12"/>
        <v>0</v>
      </c>
      <c r="Z35" s="43">
        <f t="shared" si="12"/>
        <v>0</v>
      </c>
      <c r="AA35" s="43"/>
      <c r="AB35" s="43"/>
    </row>
    <row r="36" spans="2:30" x14ac:dyDescent="0.35">
      <c r="M36" s="44"/>
      <c r="O36" s="44"/>
      <c r="P36" s="44"/>
      <c r="R36" s="44"/>
    </row>
    <row r="37" spans="2:30" x14ac:dyDescent="0.35">
      <c r="D37" s="149" t="s">
        <v>0</v>
      </c>
      <c r="E37" s="150"/>
      <c r="F37" s="150"/>
      <c r="G37" s="150"/>
      <c r="H37" s="150"/>
      <c r="I37" s="150"/>
      <c r="J37" s="150"/>
      <c r="K37" s="150"/>
      <c r="L37" s="151"/>
      <c r="M37" s="152" t="s">
        <v>1</v>
      </c>
      <c r="N37" s="153"/>
      <c r="O37" s="153"/>
      <c r="P37" s="153"/>
      <c r="Q37" s="153"/>
      <c r="R37" s="153"/>
      <c r="S37" s="153"/>
      <c r="T37" s="153"/>
      <c r="U37" s="153"/>
      <c r="V37" s="153"/>
      <c r="W37" s="153"/>
      <c r="X37" s="153"/>
      <c r="Y37" s="153"/>
      <c r="Z37" s="153"/>
      <c r="AA37" s="154"/>
    </row>
    <row r="38" spans="2:30" ht="45.75" customHeight="1" x14ac:dyDescent="0.35">
      <c r="B38" s="2" t="s">
        <v>107</v>
      </c>
      <c r="C38" s="3" t="s">
        <v>83</v>
      </c>
      <c r="D38" s="3" t="s">
        <v>84</v>
      </c>
      <c r="E38" s="3" t="s">
        <v>85</v>
      </c>
      <c r="F38" s="3" t="s">
        <v>86</v>
      </c>
      <c r="G38" s="3" t="s">
        <v>87</v>
      </c>
      <c r="H38" s="113" t="s">
        <v>124</v>
      </c>
      <c r="I38" s="3" t="s">
        <v>89</v>
      </c>
      <c r="J38" s="3" t="s">
        <v>90</v>
      </c>
      <c r="K38" s="3" t="s">
        <v>125</v>
      </c>
      <c r="L38" s="3" t="s">
        <v>10</v>
      </c>
      <c r="M38" s="3" t="s">
        <v>92</v>
      </c>
      <c r="N38" s="3" t="s">
        <v>93</v>
      </c>
      <c r="O38" s="3" t="s">
        <v>94</v>
      </c>
      <c r="P38" s="3" t="s">
        <v>95</v>
      </c>
      <c r="Q38" s="3" t="s">
        <v>96</v>
      </c>
      <c r="R38" s="3" t="s">
        <v>97</v>
      </c>
      <c r="S38" s="3" t="s">
        <v>98</v>
      </c>
      <c r="T38" s="3" t="s">
        <v>99</v>
      </c>
      <c r="U38" s="3" t="s">
        <v>100</v>
      </c>
      <c r="V38" s="3" t="s">
        <v>101</v>
      </c>
      <c r="W38" s="3" t="s">
        <v>126</v>
      </c>
      <c r="X38" s="113" t="s">
        <v>127</v>
      </c>
      <c r="Y38" s="113" t="s">
        <v>128</v>
      </c>
      <c r="Z38" s="113" t="s">
        <v>129</v>
      </c>
      <c r="AA38" s="3" t="s">
        <v>22</v>
      </c>
      <c r="AB38" s="3" t="s">
        <v>23</v>
      </c>
      <c r="AD38" s="19"/>
    </row>
    <row r="39" spans="2:30" x14ac:dyDescent="0.35">
      <c r="B39" s="46" t="s">
        <v>55</v>
      </c>
      <c r="C39" s="47"/>
      <c r="D39" s="47"/>
      <c r="E39" s="47"/>
      <c r="F39" s="47"/>
      <c r="G39" s="47"/>
      <c r="H39" s="47"/>
      <c r="I39" s="47"/>
      <c r="J39" s="47"/>
      <c r="K39" s="47"/>
      <c r="L39" s="47"/>
      <c r="M39" s="48"/>
      <c r="N39" s="47"/>
      <c r="O39" s="48"/>
      <c r="P39" s="48"/>
      <c r="Q39" s="47"/>
      <c r="R39" s="48"/>
      <c r="S39" s="47"/>
      <c r="T39" s="47"/>
      <c r="U39" s="47"/>
      <c r="V39" s="47"/>
      <c r="W39" s="47"/>
      <c r="X39" s="47"/>
      <c r="Y39" s="47"/>
      <c r="Z39" s="47"/>
      <c r="AA39" s="47"/>
      <c r="AB39" s="49"/>
      <c r="AC39" s="50"/>
    </row>
    <row r="40" spans="2:30" x14ac:dyDescent="0.35">
      <c r="B40" s="51" t="s">
        <v>56</v>
      </c>
      <c r="C40" s="52"/>
      <c r="D40" s="52"/>
      <c r="E40" s="52"/>
      <c r="F40" s="4"/>
      <c r="G40" s="52">
        <v>124.12395041555938</v>
      </c>
      <c r="H40" s="52"/>
      <c r="I40" s="52">
        <v>73.168160024930032</v>
      </c>
      <c r="J40" s="52"/>
      <c r="K40" s="52">
        <v>16.5515396555206</v>
      </c>
      <c r="L40" s="53"/>
      <c r="M40" s="54">
        <v>4065.5783603665823</v>
      </c>
      <c r="N40" s="52">
        <v>3288.9372317316324</v>
      </c>
      <c r="O40" s="54"/>
      <c r="P40" s="54">
        <v>30.054065425044278</v>
      </c>
      <c r="Q40" s="52"/>
      <c r="R40" s="54"/>
      <c r="S40" s="52"/>
      <c r="T40" s="52"/>
      <c r="U40" s="52">
        <v>41.729411816614899</v>
      </c>
      <c r="V40" s="52"/>
      <c r="W40" s="52"/>
      <c r="X40" s="52"/>
      <c r="Y40" s="52"/>
      <c r="Z40" s="52"/>
      <c r="AA40" s="53"/>
      <c r="AB40" s="53"/>
      <c r="AC40" s="50"/>
    </row>
    <row r="41" spans="2:30" x14ac:dyDescent="0.35">
      <c r="B41" s="51" t="s">
        <v>57</v>
      </c>
      <c r="C41" s="52"/>
      <c r="D41" s="52"/>
      <c r="E41" s="52"/>
      <c r="F41" s="4"/>
      <c r="G41" s="52">
        <v>1054.736577479631</v>
      </c>
      <c r="H41" s="52"/>
      <c r="I41" s="4"/>
      <c r="J41" s="4"/>
      <c r="K41" s="52">
        <v>1.7851224096552329</v>
      </c>
      <c r="L41" s="53"/>
      <c r="M41" s="54">
        <v>526.48480265122237</v>
      </c>
      <c r="N41" s="52">
        <v>1061.36323749246</v>
      </c>
      <c r="O41" s="54"/>
      <c r="P41" s="54">
        <v>42.429354535355685</v>
      </c>
      <c r="Q41" s="52"/>
      <c r="R41" s="54"/>
      <c r="S41" s="52"/>
      <c r="T41" s="52"/>
      <c r="U41" s="52">
        <v>48.485694553161075</v>
      </c>
      <c r="V41" s="52"/>
      <c r="W41" s="52"/>
      <c r="X41" s="52"/>
      <c r="Y41" s="52"/>
      <c r="Z41" s="52"/>
      <c r="AA41" s="53"/>
      <c r="AB41" s="53"/>
      <c r="AC41" s="50"/>
    </row>
    <row r="42" spans="2:30" x14ac:dyDescent="0.35">
      <c r="B42" s="55" t="s">
        <v>58</v>
      </c>
      <c r="C42" s="53"/>
      <c r="D42" s="53"/>
      <c r="E42" s="53"/>
      <c r="F42" s="55"/>
      <c r="G42" s="53">
        <f>SUM(G40:G41)</f>
        <v>1178.8605278951904</v>
      </c>
      <c r="H42" s="52"/>
      <c r="I42" s="53">
        <f t="shared" ref="I42:N42" si="13">SUM(I40:I41)</f>
        <v>73.168160024930032</v>
      </c>
      <c r="J42" s="53"/>
      <c r="K42" s="53">
        <f t="shared" si="13"/>
        <v>18.336662065175833</v>
      </c>
      <c r="L42" s="53"/>
      <c r="M42" s="53">
        <f t="shared" si="13"/>
        <v>4592.063163017805</v>
      </c>
      <c r="N42" s="53">
        <f t="shared" si="13"/>
        <v>4350.300469224092</v>
      </c>
      <c r="O42" s="54"/>
      <c r="P42" s="53">
        <f>SUM(P40:P41)</f>
        <v>72.483419960399971</v>
      </c>
      <c r="Q42" s="52"/>
      <c r="R42" s="54"/>
      <c r="S42" s="52"/>
      <c r="T42" s="52"/>
      <c r="U42" s="53">
        <f>SUM(U40:U41)</f>
        <v>90.215106369775981</v>
      </c>
      <c r="V42" s="52"/>
      <c r="W42" s="52"/>
      <c r="X42" s="52"/>
      <c r="Y42" s="52"/>
      <c r="Z42" s="52"/>
      <c r="AA42" s="53"/>
      <c r="AB42" s="53"/>
      <c r="AC42" s="50"/>
    </row>
    <row r="43" spans="2:30" x14ac:dyDescent="0.35">
      <c r="B43" s="51" t="s">
        <v>59</v>
      </c>
      <c r="C43" s="52"/>
      <c r="D43" s="52"/>
      <c r="E43" s="52"/>
      <c r="F43" s="4"/>
      <c r="G43" s="4"/>
      <c r="H43" s="52"/>
      <c r="I43" s="52"/>
      <c r="J43" s="52"/>
      <c r="K43" s="52"/>
      <c r="L43" s="53"/>
      <c r="M43" s="54">
        <v>266.70263992807196</v>
      </c>
      <c r="N43" s="52">
        <v>227.67296430008801</v>
      </c>
      <c r="O43" s="54">
        <v>0.14203025206391273</v>
      </c>
      <c r="P43" s="54"/>
      <c r="Q43" s="52"/>
      <c r="R43" s="54"/>
      <c r="S43" s="52"/>
      <c r="T43" s="52"/>
      <c r="U43" s="52">
        <v>1.9364453236105335</v>
      </c>
      <c r="V43" s="52"/>
      <c r="W43" s="52"/>
      <c r="X43" s="52"/>
      <c r="Y43" s="52"/>
      <c r="Z43" s="52"/>
      <c r="AA43" s="53"/>
      <c r="AB43" s="53"/>
      <c r="AC43" s="50"/>
    </row>
    <row r="44" spans="2:30" x14ac:dyDescent="0.35">
      <c r="B44" s="51" t="s">
        <v>60</v>
      </c>
      <c r="C44" s="52"/>
      <c r="D44" s="52"/>
      <c r="E44" s="52"/>
      <c r="F44" s="4"/>
      <c r="G44" s="52">
        <v>0.11049718328653595</v>
      </c>
      <c r="H44" s="52"/>
      <c r="I44" s="52">
        <v>3.9303385933368653</v>
      </c>
      <c r="J44" s="52"/>
      <c r="K44" s="52"/>
      <c r="L44" s="53"/>
      <c r="M44" s="54">
        <v>1085.1247827174811</v>
      </c>
      <c r="N44" s="52">
        <v>212.51999352688986</v>
      </c>
      <c r="O44" s="54"/>
      <c r="P44" s="54"/>
      <c r="Q44" s="52"/>
      <c r="R44" s="54">
        <v>164.73173634060777</v>
      </c>
      <c r="S44" s="52"/>
      <c r="T44" s="52"/>
      <c r="U44" s="4"/>
      <c r="V44" s="52"/>
      <c r="W44" s="52"/>
      <c r="X44" s="52"/>
      <c r="Y44" s="52"/>
      <c r="Z44" s="52"/>
      <c r="AA44" s="53"/>
      <c r="AB44" s="53"/>
      <c r="AC44" s="50"/>
    </row>
    <row r="45" spans="2:30" x14ac:dyDescent="0.35">
      <c r="B45" s="51" t="s">
        <v>61</v>
      </c>
      <c r="C45" s="52"/>
      <c r="D45" s="52"/>
      <c r="E45" s="52"/>
      <c r="F45" s="4"/>
      <c r="G45" s="52"/>
      <c r="H45" s="52"/>
      <c r="I45" s="52"/>
      <c r="J45" s="52"/>
      <c r="K45" s="52"/>
      <c r="L45" s="53"/>
      <c r="M45" s="54">
        <v>1496.9775094994345</v>
      </c>
      <c r="N45" s="52">
        <v>133.08048343536478</v>
      </c>
      <c r="O45" s="54"/>
      <c r="P45" s="54"/>
      <c r="Q45" s="52"/>
      <c r="R45" s="54"/>
      <c r="S45" s="52"/>
      <c r="T45" s="52"/>
      <c r="U45" s="52"/>
      <c r="V45" s="52"/>
      <c r="W45" s="52"/>
      <c r="X45" s="52"/>
      <c r="Y45" s="52"/>
      <c r="Z45" s="52"/>
      <c r="AA45" s="53"/>
      <c r="AB45" s="53"/>
      <c r="AC45" s="50"/>
    </row>
    <row r="46" spans="2:30" x14ac:dyDescent="0.35">
      <c r="B46" s="56" t="s">
        <v>141</v>
      </c>
      <c r="C46" s="52"/>
      <c r="D46" s="52"/>
      <c r="E46" s="52"/>
      <c r="F46" s="4"/>
      <c r="G46" s="53">
        <f>SUM(G43:G45)</f>
        <v>0.11049718328653595</v>
      </c>
      <c r="H46" s="52"/>
      <c r="I46" s="53">
        <f>SUM(I43:I45)</f>
        <v>3.9303385933368653</v>
      </c>
      <c r="J46" s="53"/>
      <c r="K46" s="52"/>
      <c r="L46" s="53"/>
      <c r="M46" s="53">
        <f t="shared" ref="M46:X46" si="14">SUM(M43:M45)</f>
        <v>2848.8049321449876</v>
      </c>
      <c r="N46" s="53">
        <f t="shared" si="14"/>
        <v>573.27344126234266</v>
      </c>
      <c r="O46" s="53">
        <f t="shared" si="14"/>
        <v>0.14203025206391273</v>
      </c>
      <c r="P46" s="53">
        <f t="shared" si="14"/>
        <v>0</v>
      </c>
      <c r="Q46" s="53">
        <f t="shared" si="14"/>
        <v>0</v>
      </c>
      <c r="R46" s="53">
        <f t="shared" si="14"/>
        <v>164.73173634060777</v>
      </c>
      <c r="S46" s="53">
        <f t="shared" si="14"/>
        <v>0</v>
      </c>
      <c r="T46" s="53">
        <f t="shared" si="14"/>
        <v>0</v>
      </c>
      <c r="U46" s="53">
        <f t="shared" si="14"/>
        <v>1.9364453236105335</v>
      </c>
      <c r="V46" s="53">
        <f t="shared" si="14"/>
        <v>0</v>
      </c>
      <c r="W46" s="53">
        <f t="shared" si="14"/>
        <v>0</v>
      </c>
      <c r="X46" s="53">
        <f t="shared" si="14"/>
        <v>0</v>
      </c>
      <c r="Y46" s="53"/>
      <c r="Z46" s="53"/>
      <c r="AA46" s="53"/>
      <c r="AB46" s="53"/>
      <c r="AC46" s="50"/>
    </row>
    <row r="47" spans="2:30" x14ac:dyDescent="0.35">
      <c r="B47" s="51" t="s">
        <v>63</v>
      </c>
      <c r="C47" s="52"/>
      <c r="D47" s="52">
        <v>6.0500699108193388</v>
      </c>
      <c r="E47" s="52"/>
      <c r="F47" s="4"/>
      <c r="G47" s="52"/>
      <c r="H47" s="52">
        <v>1902.9709182447416</v>
      </c>
      <c r="I47" s="52"/>
      <c r="J47" s="52"/>
      <c r="K47" s="52"/>
      <c r="L47" s="53"/>
      <c r="M47" s="54">
        <v>99.95942281589015</v>
      </c>
      <c r="N47" s="52">
        <v>0</v>
      </c>
      <c r="O47" s="54"/>
      <c r="P47" s="54"/>
      <c r="Q47" s="52"/>
      <c r="R47" s="54">
        <v>168.19759866754538</v>
      </c>
      <c r="S47" s="52">
        <v>0</v>
      </c>
      <c r="T47" s="52"/>
      <c r="U47" s="52"/>
      <c r="V47" s="52"/>
      <c r="W47" s="52"/>
      <c r="X47" s="52"/>
      <c r="Y47" s="52"/>
      <c r="Z47" s="52"/>
      <c r="AA47" s="53"/>
      <c r="AB47" s="53"/>
      <c r="AC47" s="50"/>
    </row>
    <row r="48" spans="2:30" x14ac:dyDescent="0.35">
      <c r="B48" s="51" t="s">
        <v>64</v>
      </c>
      <c r="C48" s="52"/>
      <c r="D48" s="52">
        <v>5.5247868968017002</v>
      </c>
      <c r="E48" s="52">
        <v>0</v>
      </c>
      <c r="F48" s="4"/>
      <c r="G48" s="52"/>
      <c r="H48" s="52"/>
      <c r="I48" s="52"/>
      <c r="J48" s="52"/>
      <c r="K48" s="52">
        <v>38.222839028409126</v>
      </c>
      <c r="L48" s="53"/>
      <c r="M48" s="54">
        <v>1252.169107279361</v>
      </c>
      <c r="N48" s="52">
        <v>246.10371426683912</v>
      </c>
      <c r="O48" s="54">
        <v>7.9979008440171704</v>
      </c>
      <c r="P48" s="54"/>
      <c r="Q48" s="52"/>
      <c r="R48" s="54">
        <v>153.59423988310908</v>
      </c>
      <c r="S48" s="52">
        <v>470.37996737532569</v>
      </c>
      <c r="T48" s="52"/>
      <c r="U48" s="52"/>
      <c r="V48" s="52"/>
      <c r="W48" s="52"/>
      <c r="X48" s="52"/>
      <c r="Y48" s="52"/>
      <c r="Z48" s="52"/>
      <c r="AA48" s="53"/>
      <c r="AB48" s="53"/>
      <c r="AC48" s="50"/>
    </row>
    <row r="49" spans="2:30" x14ac:dyDescent="0.35">
      <c r="B49" s="51" t="s">
        <v>65</v>
      </c>
      <c r="C49" s="52"/>
      <c r="D49" s="52">
        <v>5.0441568199517735E-2</v>
      </c>
      <c r="E49" s="52"/>
      <c r="F49" s="4"/>
      <c r="G49" s="52"/>
      <c r="H49" s="52"/>
      <c r="I49" s="52"/>
      <c r="J49" s="52"/>
      <c r="K49" s="52"/>
      <c r="L49" s="53"/>
      <c r="M49" s="54">
        <v>19.7495054930084</v>
      </c>
      <c r="N49" s="52">
        <v>1.3031239804730117</v>
      </c>
      <c r="O49" s="54"/>
      <c r="P49" s="54"/>
      <c r="Q49" s="52"/>
      <c r="R49" s="54">
        <v>1.4023227449011622</v>
      </c>
      <c r="S49" s="52">
        <v>4.3821018803147176</v>
      </c>
      <c r="T49" s="52"/>
      <c r="U49" s="52"/>
      <c r="V49" s="52"/>
      <c r="W49" s="52"/>
      <c r="X49" s="52"/>
      <c r="Y49" s="52"/>
      <c r="Z49" s="52"/>
      <c r="AA49" s="53"/>
      <c r="AB49" s="53"/>
      <c r="AC49" s="50"/>
    </row>
    <row r="50" spans="2:30" x14ac:dyDescent="0.35">
      <c r="B50" s="51" t="s">
        <v>66</v>
      </c>
      <c r="C50" s="52"/>
      <c r="D50" s="52">
        <v>0.37053440096233864</v>
      </c>
      <c r="E50" s="52"/>
      <c r="F50" s="4"/>
      <c r="G50" s="52"/>
      <c r="H50" s="52"/>
      <c r="I50" s="52"/>
      <c r="J50" s="52"/>
      <c r="K50" s="52"/>
      <c r="L50" s="53"/>
      <c r="M50" s="54">
        <v>160.56757231705845</v>
      </c>
      <c r="N50" s="52">
        <v>5.1014173782820207E-2</v>
      </c>
      <c r="O50" s="54"/>
      <c r="P50" s="54"/>
      <c r="Q50" s="52"/>
      <c r="R50" s="54">
        <v>10.301202694225164</v>
      </c>
      <c r="S50" s="52">
        <v>129.12473307859554</v>
      </c>
      <c r="T50" s="52"/>
      <c r="U50" s="52"/>
      <c r="V50" s="52"/>
      <c r="W50" s="52"/>
      <c r="X50" s="52"/>
      <c r="Y50" s="52"/>
      <c r="Z50" s="52"/>
      <c r="AA50" s="53"/>
      <c r="AB50" s="53"/>
      <c r="AC50" s="50"/>
    </row>
    <row r="51" spans="2:30" x14ac:dyDescent="0.35">
      <c r="B51" s="51" t="s">
        <v>67</v>
      </c>
      <c r="C51" s="52"/>
      <c r="D51" s="52"/>
      <c r="E51" s="52"/>
      <c r="F51" s="4"/>
      <c r="G51" s="52"/>
      <c r="H51" s="52"/>
      <c r="I51" s="52"/>
      <c r="J51" s="52"/>
      <c r="K51" s="52"/>
      <c r="L51" s="53"/>
      <c r="M51" s="54">
        <v>196.91782049645212</v>
      </c>
      <c r="N51" s="52">
        <v>17.157791865313794</v>
      </c>
      <c r="O51" s="54"/>
      <c r="P51" s="54"/>
      <c r="Q51" s="52"/>
      <c r="R51" s="54"/>
      <c r="S51" s="52">
        <v>200.02902173844609</v>
      </c>
      <c r="T51" s="52"/>
      <c r="U51" s="52"/>
      <c r="V51" s="52"/>
      <c r="W51" s="52"/>
      <c r="X51" s="52"/>
      <c r="Y51" s="52"/>
      <c r="Z51" s="52"/>
      <c r="AA51" s="53"/>
      <c r="AB51" s="53"/>
      <c r="AC51" s="50"/>
    </row>
    <row r="52" spans="2:30" x14ac:dyDescent="0.35">
      <c r="B52" s="51" t="s">
        <v>68</v>
      </c>
      <c r="C52" s="52"/>
      <c r="D52" s="52">
        <v>6.454985254392609</v>
      </c>
      <c r="E52" s="52"/>
      <c r="F52" s="4"/>
      <c r="G52" s="52"/>
      <c r="H52" s="52"/>
      <c r="I52" s="52"/>
      <c r="J52" s="52"/>
      <c r="K52" s="52"/>
      <c r="L52" s="53"/>
      <c r="M52" s="54">
        <v>579.9209910446815</v>
      </c>
      <c r="N52" s="52">
        <v>1.4147477854871331</v>
      </c>
      <c r="O52" s="54"/>
      <c r="P52" s="54"/>
      <c r="Q52" s="52"/>
      <c r="R52" s="54">
        <v>179.45462370305361</v>
      </c>
      <c r="S52" s="52">
        <v>17.736469957296386</v>
      </c>
      <c r="T52" s="52"/>
      <c r="U52" s="52"/>
      <c r="V52" s="52"/>
      <c r="W52" s="52"/>
      <c r="X52" s="52"/>
      <c r="Y52" s="52"/>
      <c r="Z52" s="52"/>
      <c r="AA52" s="53"/>
      <c r="AB52" s="53"/>
      <c r="AC52" s="50"/>
    </row>
    <row r="53" spans="2:30" x14ac:dyDescent="0.35">
      <c r="B53" s="51" t="s">
        <v>69</v>
      </c>
      <c r="C53" s="52"/>
      <c r="D53" s="52">
        <v>3.7861903814769846</v>
      </c>
      <c r="E53" s="52">
        <v>85.942601824543942</v>
      </c>
      <c r="F53" s="4"/>
      <c r="G53" s="52"/>
      <c r="H53" s="52"/>
      <c r="I53" s="52"/>
      <c r="J53" s="52"/>
      <c r="K53" s="52"/>
      <c r="L53" s="53"/>
      <c r="M53" s="54">
        <v>1368.1786164529153</v>
      </c>
      <c r="N53" s="52">
        <v>69.060550340628751</v>
      </c>
      <c r="O53" s="52">
        <v>0.18507846024967645</v>
      </c>
      <c r="P53" s="52"/>
      <c r="Q53" s="52"/>
      <c r="R53" s="54">
        <v>105.25963164884207</v>
      </c>
      <c r="S53" s="52">
        <v>648.78301698430221</v>
      </c>
      <c r="T53" s="52">
        <v>399.99554751634895</v>
      </c>
      <c r="U53" s="52"/>
      <c r="V53" s="52"/>
      <c r="W53" s="52"/>
      <c r="X53" s="52"/>
      <c r="Y53" s="52"/>
      <c r="Z53" s="52"/>
      <c r="AA53" s="53"/>
      <c r="AB53" s="53"/>
      <c r="AC53" s="50"/>
    </row>
    <row r="54" spans="2:30" x14ac:dyDescent="0.35">
      <c r="B54" s="51" t="s">
        <v>70</v>
      </c>
      <c r="C54" s="52"/>
      <c r="D54" s="52">
        <v>1.2251393627272869</v>
      </c>
      <c r="E54" s="52"/>
      <c r="F54" s="4"/>
      <c r="G54" s="52"/>
      <c r="H54" s="52"/>
      <c r="I54" s="52"/>
      <c r="J54" s="52"/>
      <c r="K54" s="52"/>
      <c r="L54" s="53"/>
      <c r="M54" s="54">
        <v>258.12483787461645</v>
      </c>
      <c r="N54" s="52">
        <v>69.780914797491192</v>
      </c>
      <c r="O54" s="52">
        <v>0.46458638710510475</v>
      </c>
      <c r="P54" s="52"/>
      <c r="Q54" s="52"/>
      <c r="R54" s="54">
        <v>34.060019451231405</v>
      </c>
      <c r="S54" s="4"/>
      <c r="T54" s="52"/>
      <c r="U54" s="52"/>
      <c r="V54" s="52"/>
      <c r="W54" s="52"/>
      <c r="X54" s="52"/>
      <c r="Y54" s="52"/>
      <c r="Z54" s="52"/>
      <c r="AA54" s="53"/>
      <c r="AB54" s="53"/>
      <c r="AC54" s="50"/>
    </row>
    <row r="55" spans="2:30" x14ac:dyDescent="0.35">
      <c r="B55" s="51" t="s">
        <v>71</v>
      </c>
      <c r="C55" s="52"/>
      <c r="D55" s="52">
        <v>9.7871369899069816</v>
      </c>
      <c r="E55" s="52"/>
      <c r="F55" s="4"/>
      <c r="G55" s="52"/>
      <c r="H55" s="52"/>
      <c r="I55" s="52"/>
      <c r="J55" s="52"/>
      <c r="K55" s="52"/>
      <c r="L55" s="53"/>
      <c r="M55" s="54">
        <v>836.36688539000329</v>
      </c>
      <c r="N55" s="52">
        <v>87.431822621479853</v>
      </c>
      <c r="O55" s="52"/>
      <c r="P55" s="52"/>
      <c r="Q55" s="52"/>
      <c r="R55" s="54">
        <v>272.09155659322414</v>
      </c>
      <c r="S55" s="52">
        <v>24.643460661820459</v>
      </c>
      <c r="T55" s="52"/>
      <c r="U55" s="52"/>
      <c r="V55" s="52"/>
      <c r="W55" s="52"/>
      <c r="X55" s="52"/>
      <c r="Y55" s="52"/>
      <c r="Z55" s="52"/>
      <c r="AA55" s="53"/>
      <c r="AB55" s="53"/>
      <c r="AC55" s="50"/>
      <c r="AD55" s="57"/>
    </row>
    <row r="56" spans="2:30" x14ac:dyDescent="0.35">
      <c r="B56" s="56" t="s">
        <v>136</v>
      </c>
      <c r="C56" s="52"/>
      <c r="D56" s="53">
        <f>SUM(D47:D55)</f>
        <v>33.249284765286752</v>
      </c>
      <c r="E56" s="53">
        <f t="shared" ref="E56" si="15">SUM(E47:E55)</f>
        <v>85.942601824543942</v>
      </c>
      <c r="F56" s="53">
        <f t="shared" ref="F56:K56" si="16">SUM(F47:F55)</f>
        <v>0</v>
      </c>
      <c r="G56" s="53">
        <f t="shared" si="16"/>
        <v>0</v>
      </c>
      <c r="H56" s="53">
        <f t="shared" si="16"/>
        <v>1902.9709182447416</v>
      </c>
      <c r="I56" s="53">
        <f t="shared" si="16"/>
        <v>0</v>
      </c>
      <c r="J56" s="53"/>
      <c r="K56" s="53">
        <f t="shared" si="16"/>
        <v>38.222839028409126</v>
      </c>
      <c r="L56" s="53"/>
      <c r="M56" s="53">
        <f t="shared" ref="M56:X56" si="17">SUM(M47:M55)</f>
        <v>4771.9547591639866</v>
      </c>
      <c r="N56" s="53">
        <f t="shared" si="17"/>
        <v>492.30367983149569</v>
      </c>
      <c r="O56" s="53">
        <f>SUM(O47:O55)</f>
        <v>8.6475656913719519</v>
      </c>
      <c r="P56" s="53">
        <f t="shared" si="17"/>
        <v>0</v>
      </c>
      <c r="Q56" s="53">
        <f t="shared" si="17"/>
        <v>0</v>
      </c>
      <c r="R56" s="53">
        <f t="shared" si="17"/>
        <v>924.36119538613195</v>
      </c>
      <c r="S56" s="53">
        <f t="shared" si="17"/>
        <v>1495.078771676101</v>
      </c>
      <c r="T56" s="53">
        <f t="shared" si="17"/>
        <v>399.99554751634895</v>
      </c>
      <c r="U56" s="53">
        <f t="shared" si="17"/>
        <v>0</v>
      </c>
      <c r="V56" s="53">
        <f t="shared" si="17"/>
        <v>0</v>
      </c>
      <c r="W56" s="53">
        <f t="shared" si="17"/>
        <v>0</v>
      </c>
      <c r="X56" s="53">
        <f t="shared" si="17"/>
        <v>0</v>
      </c>
      <c r="Y56" s="53"/>
      <c r="Z56" s="53"/>
      <c r="AA56" s="53"/>
      <c r="AB56" s="53"/>
      <c r="AC56" s="50"/>
      <c r="AD56" s="57"/>
    </row>
    <row r="57" spans="2:30" x14ac:dyDescent="0.35">
      <c r="B57" s="56" t="s">
        <v>135</v>
      </c>
      <c r="C57" s="53">
        <f>+C58+C59+C60</f>
        <v>0</v>
      </c>
      <c r="D57" s="53">
        <f t="shared" ref="D57:M57" si="18">+D58+D59+D60</f>
        <v>0.66499967686853234</v>
      </c>
      <c r="E57" s="53">
        <f t="shared" si="18"/>
        <v>0</v>
      </c>
      <c r="F57" s="53">
        <f t="shared" si="18"/>
        <v>0</v>
      </c>
      <c r="G57" s="53">
        <f t="shared" si="18"/>
        <v>0</v>
      </c>
      <c r="H57" s="53">
        <f t="shared" si="18"/>
        <v>0</v>
      </c>
      <c r="I57" s="53">
        <f t="shared" si="18"/>
        <v>0</v>
      </c>
      <c r="J57" s="53">
        <f t="shared" si="18"/>
        <v>0</v>
      </c>
      <c r="K57" s="53">
        <f t="shared" si="18"/>
        <v>0</v>
      </c>
      <c r="L57" s="53"/>
      <c r="M57" s="53">
        <f t="shared" si="18"/>
        <v>29.292505999999999</v>
      </c>
      <c r="N57" s="53">
        <f t="shared" ref="N57" si="19">+N58+N59+N60</f>
        <v>3908.0711296636896</v>
      </c>
      <c r="O57" s="53">
        <f t="shared" ref="O57" si="20">+O58+O59+O60</f>
        <v>6766.1415922271835</v>
      </c>
      <c r="P57" s="53">
        <f t="shared" ref="P57" si="21">+P58+P59+P60</f>
        <v>0</v>
      </c>
      <c r="Q57" s="53">
        <f t="shared" ref="Q57" si="22">+Q58+Q59+Q60</f>
        <v>13.835672382932032</v>
      </c>
      <c r="R57" s="53">
        <f t="shared" ref="R57" si="23">+R58+R59+R60</f>
        <v>5257.173073565129</v>
      </c>
      <c r="S57" s="53">
        <f t="shared" ref="S57" si="24">+S58+S59+S60</f>
        <v>0</v>
      </c>
      <c r="T57" s="53">
        <f t="shared" ref="T57" si="25">+T58+T59+T60</f>
        <v>0</v>
      </c>
      <c r="U57" s="53">
        <f t="shared" ref="U57" si="26">+U58+U59+U60</f>
        <v>0</v>
      </c>
      <c r="V57" s="53">
        <f t="shared" ref="V57" si="27">+V58+V59+V60</f>
        <v>0</v>
      </c>
      <c r="W57" s="53">
        <f t="shared" ref="W57" si="28">+W58+W59+W60</f>
        <v>41.599999999999994</v>
      </c>
      <c r="X57" s="53">
        <f t="shared" ref="X57" si="29">+X58+X59+X60</f>
        <v>0</v>
      </c>
      <c r="Y57" s="53">
        <f t="shared" ref="Y57" si="30">+Y58+Y59+Y60</f>
        <v>0</v>
      </c>
      <c r="Z57" s="53">
        <f t="shared" ref="Z57" si="31">+Z58+Z59+Z60</f>
        <v>0</v>
      </c>
      <c r="AA57" s="53"/>
      <c r="AB57" s="53"/>
      <c r="AC57" s="50"/>
    </row>
    <row r="58" spans="2:30" x14ac:dyDescent="0.35">
      <c r="B58" s="51" t="s">
        <v>132</v>
      </c>
      <c r="C58" s="52"/>
      <c r="D58" s="52">
        <v>0.66499967686853234</v>
      </c>
      <c r="E58" s="53"/>
      <c r="F58" s="55"/>
      <c r="G58" s="53"/>
      <c r="H58" s="53"/>
      <c r="I58" s="53"/>
      <c r="J58" s="53"/>
      <c r="K58" s="53"/>
      <c r="L58" s="53"/>
      <c r="M58" s="53"/>
      <c r="N58" s="52">
        <v>3908.0711296636896</v>
      </c>
      <c r="O58" s="52">
        <v>6751.9474822271832</v>
      </c>
      <c r="P58" s="53"/>
      <c r="Q58" s="53"/>
      <c r="R58" s="52">
        <v>5257.173073565129</v>
      </c>
      <c r="S58" s="53"/>
      <c r="T58" s="53"/>
      <c r="U58" s="53"/>
      <c r="V58" s="53"/>
      <c r="W58" s="52">
        <f>W26</f>
        <v>41.599999999999994</v>
      </c>
      <c r="X58" s="53"/>
      <c r="Y58" s="53"/>
      <c r="Z58" s="53"/>
      <c r="AA58" s="53"/>
      <c r="AB58" s="53"/>
      <c r="AC58" s="50"/>
    </row>
    <row r="59" spans="2:30" x14ac:dyDescent="0.35">
      <c r="B59" s="51" t="s">
        <v>133</v>
      </c>
      <c r="C59" s="52"/>
      <c r="D59" s="53"/>
      <c r="E59" s="53"/>
      <c r="F59" s="55"/>
      <c r="G59" s="53"/>
      <c r="H59" s="53"/>
      <c r="I59" s="53"/>
      <c r="J59" s="53"/>
      <c r="K59" s="53"/>
      <c r="L59" s="53"/>
      <c r="M59" s="53"/>
      <c r="N59" s="53"/>
      <c r="O59" s="52">
        <v>14.194110000000002</v>
      </c>
      <c r="P59" s="53"/>
      <c r="Q59" s="52">
        <v>13.835672382932032</v>
      </c>
      <c r="R59" s="53"/>
      <c r="S59" s="53"/>
      <c r="T59" s="53"/>
      <c r="U59" s="53"/>
      <c r="V59" s="53"/>
      <c r="W59" s="53"/>
      <c r="X59" s="53"/>
      <c r="Y59" s="53"/>
      <c r="Z59" s="53"/>
      <c r="AA59" s="53"/>
      <c r="AB59" s="53"/>
      <c r="AC59" s="50"/>
    </row>
    <row r="60" spans="2:30" x14ac:dyDescent="0.35">
      <c r="B60" s="51" t="s">
        <v>134</v>
      </c>
      <c r="C60" s="52"/>
      <c r="D60" s="53"/>
      <c r="E60" s="53"/>
      <c r="F60" s="55"/>
      <c r="G60" s="53"/>
      <c r="H60" s="53"/>
      <c r="I60" s="53"/>
      <c r="J60" s="53"/>
      <c r="K60" s="53"/>
      <c r="L60" s="53"/>
      <c r="M60" s="52">
        <v>29.292505999999999</v>
      </c>
      <c r="N60" s="53"/>
      <c r="O60" s="53"/>
      <c r="P60" s="53"/>
      <c r="Q60" s="53"/>
      <c r="R60" s="53"/>
      <c r="S60" s="53"/>
      <c r="T60" s="53"/>
      <c r="U60" s="53"/>
      <c r="V60" s="53"/>
      <c r="W60" s="53"/>
      <c r="X60" s="53"/>
      <c r="Y60" s="53"/>
      <c r="Z60" s="53"/>
      <c r="AA60" s="53"/>
      <c r="AB60" s="53"/>
      <c r="AC60" s="50"/>
    </row>
    <row r="61" spans="2:30" x14ac:dyDescent="0.35">
      <c r="B61" s="55" t="s">
        <v>139</v>
      </c>
      <c r="C61" s="52"/>
      <c r="D61" s="53"/>
      <c r="E61" s="53"/>
      <c r="F61" s="55"/>
      <c r="G61" s="53"/>
      <c r="H61" s="53"/>
      <c r="I61" s="53"/>
      <c r="J61" s="53"/>
      <c r="K61" s="53"/>
      <c r="L61" s="53"/>
      <c r="M61" s="53">
        <v>12.888576612660232</v>
      </c>
      <c r="N61" s="55"/>
      <c r="O61" s="55"/>
      <c r="P61" s="53"/>
      <c r="Q61" s="53"/>
      <c r="R61" s="53">
        <v>431.11685809117154</v>
      </c>
      <c r="S61" s="53"/>
      <c r="T61" s="53"/>
      <c r="U61" s="53"/>
      <c r="V61" s="53"/>
      <c r="W61" s="53"/>
      <c r="X61" s="53"/>
      <c r="Y61" s="53"/>
      <c r="Z61" s="53"/>
      <c r="AA61" s="53"/>
      <c r="AB61" s="53"/>
      <c r="AC61" s="50"/>
      <c r="AD61" s="57"/>
    </row>
    <row r="62" spans="2:30" x14ac:dyDescent="0.35">
      <c r="B62" s="55" t="s">
        <v>140</v>
      </c>
      <c r="C62" s="52"/>
      <c r="D62" s="53"/>
      <c r="E62" s="53"/>
      <c r="F62" s="55"/>
      <c r="G62" s="53"/>
      <c r="H62" s="53"/>
      <c r="I62" s="53"/>
      <c r="J62" s="53"/>
      <c r="K62" s="53"/>
      <c r="L62" s="53"/>
      <c r="M62" s="53"/>
      <c r="N62" s="53">
        <v>148.75811335171409</v>
      </c>
      <c r="O62" s="53">
        <v>174.27081890907496</v>
      </c>
      <c r="P62" s="53"/>
      <c r="Q62" s="53"/>
      <c r="R62" s="53"/>
      <c r="S62" s="53"/>
      <c r="T62" s="53"/>
      <c r="U62" s="53"/>
      <c r="V62" s="53"/>
      <c r="W62" s="53"/>
      <c r="X62" s="53"/>
      <c r="Y62" s="53"/>
      <c r="Z62" s="53"/>
      <c r="AA62" s="53"/>
      <c r="AB62" s="53"/>
      <c r="AC62" s="58"/>
    </row>
    <row r="63" spans="2:30" ht="15" customHeight="1" x14ac:dyDescent="0.35">
      <c r="B63" s="59" t="s">
        <v>72</v>
      </c>
      <c r="C63" s="59"/>
      <c r="D63" s="60">
        <f>D42+D46+D56+D57+D61+D62</f>
        <v>33.914284442155285</v>
      </c>
      <c r="E63" s="60">
        <f t="shared" ref="E63:Z63" si="32">E42+E46+E56+E57+E61+E62</f>
        <v>85.942601824543942</v>
      </c>
      <c r="F63" s="60">
        <f t="shared" si="32"/>
        <v>0</v>
      </c>
      <c r="G63" s="60">
        <f t="shared" si="32"/>
        <v>1178.9710250784769</v>
      </c>
      <c r="H63" s="60">
        <f t="shared" si="32"/>
        <v>1902.9709182447416</v>
      </c>
      <c r="I63" s="60">
        <f t="shared" si="32"/>
        <v>77.098498618266902</v>
      </c>
      <c r="J63" s="60">
        <f t="shared" si="32"/>
        <v>0</v>
      </c>
      <c r="K63" s="60">
        <f t="shared" si="32"/>
        <v>56.559501093584956</v>
      </c>
      <c r="L63" s="60"/>
      <c r="M63" s="60">
        <f t="shared" si="32"/>
        <v>12255.00393693944</v>
      </c>
      <c r="N63" s="60">
        <f>N42+N46+N56+N57+N61+N62</f>
        <v>9472.7068333333355</v>
      </c>
      <c r="O63" s="60">
        <f t="shared" si="32"/>
        <v>6949.2020070796943</v>
      </c>
      <c r="P63" s="60">
        <f t="shared" si="32"/>
        <v>72.483419960399971</v>
      </c>
      <c r="Q63" s="60">
        <f t="shared" si="32"/>
        <v>13.835672382932032</v>
      </c>
      <c r="R63" s="60">
        <f t="shared" si="32"/>
        <v>6777.3828633830408</v>
      </c>
      <c r="S63" s="60">
        <f t="shared" si="32"/>
        <v>1495.078771676101</v>
      </c>
      <c r="T63" s="60">
        <f t="shared" si="32"/>
        <v>399.99554751634895</v>
      </c>
      <c r="U63" s="60">
        <f t="shared" si="32"/>
        <v>92.151551693386509</v>
      </c>
      <c r="V63" s="60">
        <f t="shared" si="32"/>
        <v>0</v>
      </c>
      <c r="W63" s="60">
        <f t="shared" si="32"/>
        <v>41.599999999999994</v>
      </c>
      <c r="X63" s="60">
        <f t="shared" si="32"/>
        <v>0</v>
      </c>
      <c r="Y63" s="60">
        <f t="shared" si="32"/>
        <v>0</v>
      </c>
      <c r="Z63" s="60">
        <f t="shared" si="32"/>
        <v>0</v>
      </c>
      <c r="AA63" s="60"/>
      <c r="AB63" s="61"/>
      <c r="AC63" s="50"/>
    </row>
    <row r="64" spans="2:30" s="47" customFormat="1" x14ac:dyDescent="0.35">
      <c r="B64" s="62"/>
      <c r="C64" s="63"/>
      <c r="D64" s="64"/>
      <c r="E64" s="64"/>
      <c r="F64" s="64"/>
      <c r="G64" s="64"/>
      <c r="H64" s="64"/>
      <c r="I64" s="64"/>
      <c r="J64" s="64"/>
      <c r="K64" s="64"/>
      <c r="L64" s="64"/>
      <c r="M64" s="64"/>
      <c r="N64" s="64"/>
      <c r="O64" s="64"/>
      <c r="P64" s="64"/>
      <c r="Q64" s="64"/>
      <c r="R64" s="64"/>
      <c r="S64" s="64"/>
      <c r="T64" s="64"/>
      <c r="U64" s="64"/>
      <c r="V64" s="64"/>
      <c r="W64" s="64"/>
      <c r="X64" s="64"/>
      <c r="Y64" s="64"/>
      <c r="Z64" s="64"/>
      <c r="AA64" s="64"/>
      <c r="AB64" s="65"/>
      <c r="AC64" s="66"/>
    </row>
    <row r="65" spans="2:34" x14ac:dyDescent="0.35">
      <c r="B65" s="70"/>
    </row>
    <row r="66" spans="2:34" x14ac:dyDescent="0.35">
      <c r="D66" s="149" t="s">
        <v>0</v>
      </c>
      <c r="E66" s="150"/>
      <c r="F66" s="150"/>
      <c r="G66" s="150"/>
      <c r="H66" s="150"/>
      <c r="I66" s="150"/>
      <c r="J66" s="150"/>
      <c r="K66" s="150"/>
      <c r="L66" s="151"/>
      <c r="M66" s="152" t="s">
        <v>1</v>
      </c>
      <c r="N66" s="153"/>
      <c r="O66" s="153"/>
      <c r="P66" s="153"/>
      <c r="Q66" s="153"/>
      <c r="R66" s="153"/>
      <c r="S66" s="153"/>
      <c r="T66" s="153"/>
      <c r="U66" s="153"/>
      <c r="V66" s="153"/>
      <c r="W66" s="153"/>
      <c r="X66" s="153"/>
      <c r="Y66" s="153"/>
      <c r="Z66" s="153"/>
      <c r="AA66" s="154"/>
    </row>
    <row r="67" spans="2:34" ht="40.5" x14ac:dyDescent="0.35">
      <c r="B67" s="2" t="s">
        <v>107</v>
      </c>
      <c r="C67" s="3" t="s">
        <v>83</v>
      </c>
      <c r="D67" s="3" t="s">
        <v>84</v>
      </c>
      <c r="E67" s="3" t="s">
        <v>85</v>
      </c>
      <c r="F67" s="3" t="s">
        <v>86</v>
      </c>
      <c r="G67" s="3" t="s">
        <v>87</v>
      </c>
      <c r="H67" s="113" t="s">
        <v>124</v>
      </c>
      <c r="I67" s="3" t="s">
        <v>89</v>
      </c>
      <c r="J67" s="3" t="s">
        <v>90</v>
      </c>
      <c r="K67" s="3" t="s">
        <v>125</v>
      </c>
      <c r="L67" s="3" t="s">
        <v>10</v>
      </c>
      <c r="M67" s="3" t="s">
        <v>92</v>
      </c>
      <c r="N67" s="3" t="s">
        <v>93</v>
      </c>
      <c r="O67" s="3" t="s">
        <v>94</v>
      </c>
      <c r="P67" s="3" t="s">
        <v>95</v>
      </c>
      <c r="Q67" s="3" t="s">
        <v>96</v>
      </c>
      <c r="R67" s="3" t="s">
        <v>97</v>
      </c>
      <c r="S67" s="3" t="s">
        <v>98</v>
      </c>
      <c r="T67" s="3" t="s">
        <v>99</v>
      </c>
      <c r="U67" s="3" t="s">
        <v>100</v>
      </c>
      <c r="V67" s="3" t="s">
        <v>101</v>
      </c>
      <c r="W67" s="3" t="s">
        <v>126</v>
      </c>
      <c r="X67" s="113" t="s">
        <v>127</v>
      </c>
      <c r="Y67" s="113" t="s">
        <v>128</v>
      </c>
      <c r="Z67" s="113" t="s">
        <v>129</v>
      </c>
      <c r="AA67" s="3" t="s">
        <v>22</v>
      </c>
      <c r="AB67" s="3" t="s">
        <v>23</v>
      </c>
      <c r="AD67" s="19"/>
      <c r="AE67" s="19"/>
      <c r="AF67" s="19"/>
      <c r="AG67" s="19"/>
      <c r="AH67" s="19"/>
    </row>
    <row r="68" spans="2:34" x14ac:dyDescent="0.35">
      <c r="B68" s="46" t="s">
        <v>74</v>
      </c>
      <c r="C68" s="47"/>
      <c r="D68" s="47"/>
      <c r="E68" s="47"/>
      <c r="F68" s="47"/>
      <c r="G68" s="47"/>
      <c r="H68" s="47"/>
      <c r="I68" s="47"/>
      <c r="J68" s="47"/>
      <c r="K68" s="47"/>
      <c r="L68" s="47"/>
      <c r="M68" s="48"/>
      <c r="N68" s="47"/>
      <c r="O68" s="48"/>
      <c r="P68" s="48"/>
      <c r="Q68" s="47"/>
      <c r="R68" s="48"/>
      <c r="S68" s="47"/>
      <c r="T68" s="47"/>
      <c r="U68" s="47"/>
      <c r="V68" s="47"/>
      <c r="W68" s="47"/>
      <c r="X68" s="47"/>
      <c r="Y68" s="47"/>
      <c r="Z68" s="47"/>
      <c r="AA68" s="47"/>
      <c r="AB68" s="47"/>
    </row>
    <row r="69" spans="2:34" x14ac:dyDescent="0.35">
      <c r="B69" s="51" t="s">
        <v>81</v>
      </c>
      <c r="C69" s="52">
        <f>C40*Hoja1!C6</f>
        <v>0</v>
      </c>
      <c r="D69" s="52">
        <f>D40*Hoja1!D6</f>
        <v>0</v>
      </c>
      <c r="E69" s="52">
        <f>E40*Hoja1!E6</f>
        <v>0</v>
      </c>
      <c r="F69" s="52">
        <f>F40*Hoja1!F6</f>
        <v>0</v>
      </c>
      <c r="G69" s="52">
        <f>G40*Hoja1!G6</f>
        <v>13.01425124049605</v>
      </c>
      <c r="H69" s="52">
        <f>H40*Hoja1!H6</f>
        <v>0</v>
      </c>
      <c r="I69" s="52">
        <f>I40*Hoja1!I6</f>
        <v>15.830006663124031</v>
      </c>
      <c r="J69" s="52"/>
      <c r="K69" s="52">
        <f>K40*Hoja1!J6</f>
        <v>1.6551539655520593</v>
      </c>
      <c r="L69" s="52">
        <f>L40*Hoja1!K6</f>
        <v>0</v>
      </c>
      <c r="M69" s="52">
        <f>M40*Hoja1!L6</f>
        <v>2156.3430841851573</v>
      </c>
      <c r="N69" s="52">
        <f>N40*Hoja1!M6</f>
        <v>1478.3332430388036</v>
      </c>
      <c r="O69" s="52">
        <f>O40*Hoja1!N6</f>
        <v>0</v>
      </c>
      <c r="P69" s="52">
        <f>P40*Hoja1!O6</f>
        <v>0.47321400357134585</v>
      </c>
      <c r="Q69" s="52">
        <f>Q40*Hoja1!P6</f>
        <v>0</v>
      </c>
      <c r="R69" s="52">
        <f>R40*Hoja1!Q6</f>
        <v>0</v>
      </c>
      <c r="S69" s="52">
        <f>S40*Hoja1!R6</f>
        <v>0</v>
      </c>
      <c r="T69" s="52">
        <f>T40*Hoja1!S6</f>
        <v>0</v>
      </c>
      <c r="U69" s="52">
        <f>U40*Hoja1!T6</f>
        <v>8.2960379875758452</v>
      </c>
      <c r="V69" s="52">
        <f>V40*Hoja1!U6</f>
        <v>0</v>
      </c>
      <c r="W69" s="52">
        <f>W40*Hoja1!V6</f>
        <v>0</v>
      </c>
      <c r="X69" s="52">
        <f>X40*Hoja1!W6</f>
        <v>0</v>
      </c>
      <c r="Y69" s="52">
        <f>Y40*Hoja1!X6</f>
        <v>0</v>
      </c>
      <c r="Z69" s="52">
        <f>Z40*Hoja1!Y6</f>
        <v>0</v>
      </c>
      <c r="AA69" s="52">
        <f>AA40*Hoja1!Z6</f>
        <v>0</v>
      </c>
      <c r="AB69" s="52">
        <f>AB40*Hoja1!AA6</f>
        <v>0</v>
      </c>
    </row>
    <row r="70" spans="2:34" x14ac:dyDescent="0.35">
      <c r="B70" s="51" t="s">
        <v>57</v>
      </c>
      <c r="C70" s="52">
        <f>C41*Hoja1!C7</f>
        <v>0</v>
      </c>
      <c r="D70" s="52">
        <f>D41*Hoja1!D7</f>
        <v>0</v>
      </c>
      <c r="E70" s="52">
        <f>E41*Hoja1!E7</f>
        <v>0</v>
      </c>
      <c r="F70" s="52">
        <f>F41*Hoja1!F7</f>
        <v>0</v>
      </c>
      <c r="G70" s="52">
        <f>G41*Hoja1!G7</f>
        <v>119.09759682617785</v>
      </c>
      <c r="H70" s="52">
        <f>H41*Hoja1!H7</f>
        <v>0</v>
      </c>
      <c r="I70" s="52">
        <f>I41*Hoja1!I7</f>
        <v>0</v>
      </c>
      <c r="J70" s="52"/>
      <c r="K70" s="52">
        <f>K41*Hoja1!J7</f>
        <v>0.17851224096552332</v>
      </c>
      <c r="L70" s="52">
        <f>L41*Hoja1!K7</f>
        <v>0</v>
      </c>
      <c r="M70" s="52">
        <f>M41*Hoja1!L7</f>
        <v>263.38171748789091</v>
      </c>
      <c r="N70" s="52">
        <f>N41*Hoja1!M7</f>
        <v>475.40932163330694</v>
      </c>
      <c r="O70" s="52">
        <f>O41*Hoja1!N7</f>
        <v>0</v>
      </c>
      <c r="P70" s="52">
        <f>P41*Hoja1!O7</f>
        <v>0.54260167330298636</v>
      </c>
      <c r="Q70" s="52">
        <f>Q41*Hoja1!P7</f>
        <v>0</v>
      </c>
      <c r="R70" s="52">
        <f>R41*Hoja1!Q7</f>
        <v>0</v>
      </c>
      <c r="S70" s="52">
        <f>S41*Hoja1!R7</f>
        <v>0</v>
      </c>
      <c r="T70" s="52">
        <f>T41*Hoja1!S7</f>
        <v>0</v>
      </c>
      <c r="U70" s="52">
        <f>U41*Hoja1!T7</f>
        <v>9.6971389106322139</v>
      </c>
      <c r="V70" s="52">
        <f>V41*Hoja1!U7</f>
        <v>0</v>
      </c>
      <c r="W70" s="52">
        <f>W41*Hoja1!V7</f>
        <v>0</v>
      </c>
      <c r="X70" s="52">
        <f>X41*Hoja1!W7</f>
        <v>0</v>
      </c>
      <c r="Y70" s="52">
        <f>Y41*Hoja1!X7</f>
        <v>0</v>
      </c>
      <c r="Z70" s="52">
        <f>Z41*Hoja1!Y7</f>
        <v>0</v>
      </c>
      <c r="AA70" s="52">
        <f>AA41*Hoja1!Z7</f>
        <v>0</v>
      </c>
      <c r="AB70" s="52">
        <f>AB41*Hoja1!AA7</f>
        <v>0</v>
      </c>
    </row>
    <row r="71" spans="2:34" x14ac:dyDescent="0.35">
      <c r="B71" s="55" t="s">
        <v>58</v>
      </c>
      <c r="C71" s="52">
        <f>SUM(C69:C70)</f>
        <v>0</v>
      </c>
      <c r="D71" s="52">
        <f t="shared" ref="D71:AA71" si="33">SUM(D69:D70)</f>
        <v>0</v>
      </c>
      <c r="E71" s="52">
        <f t="shared" si="33"/>
        <v>0</v>
      </c>
      <c r="F71" s="52">
        <f t="shared" si="33"/>
        <v>0</v>
      </c>
      <c r="G71" s="52">
        <f t="shared" si="33"/>
        <v>132.1118480666739</v>
      </c>
      <c r="H71" s="52">
        <f t="shared" si="33"/>
        <v>0</v>
      </c>
      <c r="I71" s="52">
        <f t="shared" si="33"/>
        <v>15.830006663124031</v>
      </c>
      <c r="J71" s="52">
        <f t="shared" si="33"/>
        <v>0</v>
      </c>
      <c r="K71" s="52">
        <f t="shared" si="33"/>
        <v>1.8336662065175826</v>
      </c>
      <c r="L71" s="52">
        <f t="shared" si="33"/>
        <v>0</v>
      </c>
      <c r="M71" s="52">
        <f t="shared" si="33"/>
        <v>2419.7248016730482</v>
      </c>
      <c r="N71" s="52">
        <f t="shared" si="33"/>
        <v>1953.7425646721106</v>
      </c>
      <c r="O71" s="52">
        <f t="shared" si="33"/>
        <v>0</v>
      </c>
      <c r="P71" s="52">
        <f t="shared" si="33"/>
        <v>1.0158156768743323</v>
      </c>
      <c r="Q71" s="52">
        <f t="shared" si="33"/>
        <v>0</v>
      </c>
      <c r="R71" s="52">
        <f t="shared" si="33"/>
        <v>0</v>
      </c>
      <c r="S71" s="52">
        <f t="shared" si="33"/>
        <v>0</v>
      </c>
      <c r="T71" s="52">
        <f t="shared" si="33"/>
        <v>0</v>
      </c>
      <c r="U71" s="52">
        <f t="shared" si="33"/>
        <v>17.993176898208059</v>
      </c>
      <c r="V71" s="52">
        <f t="shared" si="33"/>
        <v>0</v>
      </c>
      <c r="W71" s="52">
        <f t="shared" si="33"/>
        <v>0</v>
      </c>
      <c r="X71" s="52">
        <f t="shared" si="33"/>
        <v>0</v>
      </c>
      <c r="Y71" s="52">
        <f t="shared" ref="Y71:Z71" si="34">SUM(Y69:Y70)</f>
        <v>0</v>
      </c>
      <c r="Z71" s="52">
        <f t="shared" si="34"/>
        <v>0</v>
      </c>
      <c r="AA71" s="52">
        <f t="shared" si="33"/>
        <v>0</v>
      </c>
      <c r="AB71" s="52">
        <f>AB42*Hoja1!AA8</f>
        <v>0</v>
      </c>
    </row>
    <row r="72" spans="2:34" x14ac:dyDescent="0.35">
      <c r="B72" s="51" t="s">
        <v>59</v>
      </c>
      <c r="C72" s="52">
        <f>C43*Hoja1!C9</f>
        <v>0</v>
      </c>
      <c r="D72" s="52">
        <f>D43*Hoja1!D9</f>
        <v>0</v>
      </c>
      <c r="E72" s="52">
        <f>E43*Hoja1!E9</f>
        <v>0</v>
      </c>
      <c r="F72" s="52">
        <f>F43*Hoja1!F9</f>
        <v>0</v>
      </c>
      <c r="G72" s="52">
        <f>G43*Hoja1!G9</f>
        <v>0</v>
      </c>
      <c r="H72" s="52">
        <f>H43*Hoja1!H9</f>
        <v>0</v>
      </c>
      <c r="I72" s="52">
        <f>I43*Hoja1!I9</f>
        <v>0</v>
      </c>
      <c r="J72" s="52"/>
      <c r="K72" s="52">
        <f>K43*Hoja1!J9</f>
        <v>0</v>
      </c>
      <c r="L72" s="52">
        <f>L43*Hoja1!K9</f>
        <v>0</v>
      </c>
      <c r="M72" s="52">
        <f>M43*Hoja1!L9</f>
        <v>161.21374796124283</v>
      </c>
      <c r="N72" s="52">
        <f>N43*Hoja1!M9</f>
        <v>102.45283393503959</v>
      </c>
      <c r="O72" s="52">
        <f>O43*Hoja1!N9</f>
        <v>2.0026265541011692E-2</v>
      </c>
      <c r="P72" s="52">
        <f>P43*Hoja1!O9</f>
        <v>0</v>
      </c>
      <c r="Q72" s="52">
        <f>Q43*Hoja1!P9</f>
        <v>0</v>
      </c>
      <c r="R72" s="52">
        <f>R43*Hoja1!Q9</f>
        <v>0</v>
      </c>
      <c r="S72" s="52">
        <f>S43*Hoja1!R9</f>
        <v>0</v>
      </c>
      <c r="T72" s="52">
        <f>T43*Hoja1!S9</f>
        <v>0</v>
      </c>
      <c r="U72" s="52">
        <f>U43*Hoja1!T9</f>
        <v>0.19364453236105336</v>
      </c>
      <c r="V72" s="52">
        <f>V43*Hoja1!U9</f>
        <v>0</v>
      </c>
      <c r="W72" s="52">
        <f>W43*Hoja1!V9</f>
        <v>0</v>
      </c>
      <c r="X72" s="52">
        <f>X43*Hoja1!W9</f>
        <v>0</v>
      </c>
      <c r="Y72" s="52">
        <f>Y43*Hoja1!X9</f>
        <v>0</v>
      </c>
      <c r="Z72" s="52">
        <f>Z43*Hoja1!Y9</f>
        <v>0</v>
      </c>
      <c r="AA72" s="52">
        <f>AA43*Hoja1!Z9</f>
        <v>0</v>
      </c>
      <c r="AB72" s="52">
        <f>AB43*Hoja1!AA9</f>
        <v>0</v>
      </c>
    </row>
    <row r="73" spans="2:34" x14ac:dyDescent="0.35">
      <c r="B73" s="51" t="s">
        <v>60</v>
      </c>
      <c r="C73" s="52">
        <f>C44*Hoja1!C10</f>
        <v>0</v>
      </c>
      <c r="D73" s="52">
        <f>D44*Hoja1!D10</f>
        <v>0</v>
      </c>
      <c r="E73" s="52">
        <f>E44*Hoja1!E10</f>
        <v>0</v>
      </c>
      <c r="F73" s="52">
        <f>F44*Hoja1!F10</f>
        <v>0</v>
      </c>
      <c r="G73" s="52">
        <f>G44*Hoja1!G10</f>
        <v>1.7735818443211773E-2</v>
      </c>
      <c r="H73" s="52">
        <f>H44*Hoja1!H10</f>
        <v>0</v>
      </c>
      <c r="I73" s="52">
        <f>I44*Hoja1!I10</f>
        <v>1.5721354373347463</v>
      </c>
      <c r="J73" s="52"/>
      <c r="K73" s="52">
        <f>K44*Hoja1!J10</f>
        <v>0</v>
      </c>
      <c r="L73" s="52">
        <f>L44*Hoja1!K10</f>
        <v>0</v>
      </c>
      <c r="M73" s="52">
        <f>M44*Hoja1!L10</f>
        <v>644.75346630799891</v>
      </c>
      <c r="N73" s="52">
        <f>N44*Hoja1!M10</f>
        <v>95.845729210292447</v>
      </c>
      <c r="O73" s="52">
        <f>O44*Hoja1!N10</f>
        <v>0</v>
      </c>
      <c r="P73" s="52">
        <f>P44*Hoja1!O10</f>
        <v>0</v>
      </c>
      <c r="Q73" s="52">
        <f>Q44*Hoja1!P10</f>
        <v>0</v>
      </c>
      <c r="R73" s="52">
        <f>R44*Hoja1!Q10</f>
        <v>117.36096286857057</v>
      </c>
      <c r="S73" s="52">
        <f>S44*Hoja1!R10</f>
        <v>0</v>
      </c>
      <c r="T73" s="52">
        <f>T44*Hoja1!S10</f>
        <v>0</v>
      </c>
      <c r="U73" s="52">
        <f>U44*Hoja1!T10</f>
        <v>0</v>
      </c>
      <c r="V73" s="52">
        <f>V44*Hoja1!U10</f>
        <v>0</v>
      </c>
      <c r="W73" s="52">
        <f>W44*Hoja1!V10</f>
        <v>0</v>
      </c>
      <c r="X73" s="52">
        <f>X44*Hoja1!W10</f>
        <v>0</v>
      </c>
      <c r="Y73" s="52">
        <f>Y44*Hoja1!X10</f>
        <v>0</v>
      </c>
      <c r="Z73" s="52">
        <f>Z44*Hoja1!Y10</f>
        <v>0</v>
      </c>
      <c r="AA73" s="52">
        <f>AA44*Hoja1!Z10</f>
        <v>0</v>
      </c>
      <c r="AB73" s="52">
        <f>AB44*Hoja1!AA10</f>
        <v>0</v>
      </c>
    </row>
    <row r="74" spans="2:34" x14ac:dyDescent="0.35">
      <c r="B74" s="51" t="s">
        <v>61</v>
      </c>
      <c r="C74" s="52">
        <f>C45*Hoja1!C11</f>
        <v>0</v>
      </c>
      <c r="D74" s="52">
        <f>D45*Hoja1!D11</f>
        <v>0</v>
      </c>
      <c r="E74" s="52">
        <f>E45*Hoja1!E11</f>
        <v>0</v>
      </c>
      <c r="F74" s="52">
        <f>F45*Hoja1!F11</f>
        <v>0</v>
      </c>
      <c r="G74" s="52">
        <f>G45*Hoja1!G11</f>
        <v>0</v>
      </c>
      <c r="H74" s="52">
        <f>H45*Hoja1!H11</f>
        <v>0</v>
      </c>
      <c r="I74" s="52">
        <f>I45*Hoja1!I11</f>
        <v>0</v>
      </c>
      <c r="J74" s="52"/>
      <c r="K74" s="52">
        <f>K45*Hoja1!J11</f>
        <v>0</v>
      </c>
      <c r="L74" s="52">
        <f>L45*Hoja1!K11</f>
        <v>0</v>
      </c>
      <c r="M74" s="52">
        <f>M45*Hoja1!L11</f>
        <v>675.11290514409291</v>
      </c>
      <c r="N74" s="52">
        <f>N45*Hoja1!M11</f>
        <v>66.540241717682392</v>
      </c>
      <c r="O74" s="52">
        <f>O45*Hoja1!N11</f>
        <v>0</v>
      </c>
      <c r="P74" s="52">
        <f>P45*Hoja1!O11</f>
        <v>0</v>
      </c>
      <c r="Q74" s="52">
        <f>Q45*Hoja1!P11</f>
        <v>0</v>
      </c>
      <c r="R74" s="52">
        <f>R45*Hoja1!Q11</f>
        <v>0</v>
      </c>
      <c r="S74" s="52">
        <f>S45*Hoja1!R11</f>
        <v>0</v>
      </c>
      <c r="T74" s="52">
        <f>T45*Hoja1!S11</f>
        <v>0</v>
      </c>
      <c r="U74" s="52">
        <f>U45*Hoja1!T11</f>
        <v>0</v>
      </c>
      <c r="V74" s="52">
        <f>V45*Hoja1!U11</f>
        <v>0</v>
      </c>
      <c r="W74" s="52">
        <f>W45*Hoja1!V11</f>
        <v>0</v>
      </c>
      <c r="X74" s="52">
        <f>X45*Hoja1!W11</f>
        <v>0</v>
      </c>
      <c r="Y74" s="52">
        <f>Y45*Hoja1!X11</f>
        <v>0</v>
      </c>
      <c r="Z74" s="52">
        <f>Z45*Hoja1!Y11</f>
        <v>0</v>
      </c>
      <c r="AA74" s="52">
        <f>AA45*Hoja1!Z11</f>
        <v>0</v>
      </c>
      <c r="AB74" s="52">
        <f>AB45*Hoja1!AA11</f>
        <v>0</v>
      </c>
    </row>
    <row r="75" spans="2:34" x14ac:dyDescent="0.35">
      <c r="B75" s="56" t="s">
        <v>141</v>
      </c>
      <c r="C75" s="52">
        <f>SUM(C72:C74)</f>
        <v>0</v>
      </c>
      <c r="D75" s="52">
        <f t="shared" ref="D75:AB75" si="35">SUM(D72:D74)</f>
        <v>0</v>
      </c>
      <c r="E75" s="52">
        <f t="shared" si="35"/>
        <v>0</v>
      </c>
      <c r="F75" s="52">
        <f t="shared" si="35"/>
        <v>0</v>
      </c>
      <c r="G75" s="52">
        <f t="shared" si="35"/>
        <v>1.7735818443211773E-2</v>
      </c>
      <c r="H75" s="52">
        <f t="shared" si="35"/>
        <v>0</v>
      </c>
      <c r="I75" s="52">
        <f t="shared" si="35"/>
        <v>1.5721354373347463</v>
      </c>
      <c r="J75" s="52">
        <f t="shared" si="35"/>
        <v>0</v>
      </c>
      <c r="K75" s="52">
        <f t="shared" si="35"/>
        <v>0</v>
      </c>
      <c r="L75" s="52">
        <f t="shared" si="35"/>
        <v>0</v>
      </c>
      <c r="M75" s="52">
        <f t="shared" si="35"/>
        <v>1481.0801194133346</v>
      </c>
      <c r="N75" s="52">
        <f t="shared" si="35"/>
        <v>264.83880486301439</v>
      </c>
      <c r="O75" s="52">
        <f t="shared" si="35"/>
        <v>2.0026265541011692E-2</v>
      </c>
      <c r="P75" s="52">
        <f t="shared" si="35"/>
        <v>0</v>
      </c>
      <c r="Q75" s="52">
        <f t="shared" si="35"/>
        <v>0</v>
      </c>
      <c r="R75" s="52">
        <f t="shared" si="35"/>
        <v>117.36096286857057</v>
      </c>
      <c r="S75" s="52">
        <f t="shared" si="35"/>
        <v>0</v>
      </c>
      <c r="T75" s="52">
        <f t="shared" si="35"/>
        <v>0</v>
      </c>
      <c r="U75" s="52">
        <f t="shared" si="35"/>
        <v>0.19364453236105336</v>
      </c>
      <c r="V75" s="52">
        <f t="shared" si="35"/>
        <v>0</v>
      </c>
      <c r="W75" s="52">
        <f t="shared" si="35"/>
        <v>0</v>
      </c>
      <c r="X75" s="52">
        <f t="shared" si="35"/>
        <v>0</v>
      </c>
      <c r="Y75" s="52">
        <f t="shared" ref="Y75:Z75" si="36">SUM(Y72:Y74)</f>
        <v>0</v>
      </c>
      <c r="Z75" s="52">
        <f t="shared" si="36"/>
        <v>0</v>
      </c>
      <c r="AA75" s="52">
        <f t="shared" si="35"/>
        <v>0</v>
      </c>
      <c r="AB75" s="52">
        <f t="shared" si="35"/>
        <v>0</v>
      </c>
    </row>
    <row r="76" spans="2:34" x14ac:dyDescent="0.35">
      <c r="B76" s="51" t="s">
        <v>63</v>
      </c>
      <c r="C76" s="52">
        <f>C47*Hoja1!C13</f>
        <v>0</v>
      </c>
      <c r="D76" s="52">
        <f>D47*Hoja1!D13</f>
        <v>4.235048937573537</v>
      </c>
      <c r="E76" s="52">
        <f>E47*Hoja1!E13</f>
        <v>0</v>
      </c>
      <c r="F76" s="52">
        <f>F47*Hoja1!F13</f>
        <v>0</v>
      </c>
      <c r="G76" s="52">
        <f>G47*Hoja1!G13</f>
        <v>0</v>
      </c>
      <c r="H76" s="52">
        <f>H47*Hoja1!H13</f>
        <v>1236.9310968590821</v>
      </c>
      <c r="I76" s="52">
        <f>I47*Hoja1!I13</f>
        <v>0</v>
      </c>
      <c r="J76" s="52"/>
      <c r="K76" s="52">
        <f>K47*Hoja1!J13</f>
        <v>0</v>
      </c>
      <c r="L76" s="52">
        <f>L47*Hoja1!K13</f>
        <v>0</v>
      </c>
      <c r="M76" s="52">
        <f>M47*Hoja1!L13</f>
        <v>83.172398299054009</v>
      </c>
      <c r="N76" s="52">
        <f>N47*Hoja1!M13</f>
        <v>0</v>
      </c>
      <c r="O76" s="52">
        <f>O47*Hoja1!N13</f>
        <v>0</v>
      </c>
      <c r="P76" s="52">
        <f>P47*Hoja1!O13</f>
        <v>0</v>
      </c>
      <c r="Q76" s="52">
        <f>Q47*Hoja1!P13</f>
        <v>0</v>
      </c>
      <c r="R76" s="52">
        <f>R47*Hoja1!Q13</f>
        <v>40.367423682612696</v>
      </c>
      <c r="S76" s="52">
        <f>S47*Hoja1!R13</f>
        <v>0</v>
      </c>
      <c r="T76" s="52">
        <f>T47*Hoja1!S13</f>
        <v>0</v>
      </c>
      <c r="U76" s="52">
        <f>U47*Hoja1!T13</f>
        <v>0</v>
      </c>
      <c r="V76" s="52">
        <f>V47*Hoja1!U13</f>
        <v>0</v>
      </c>
      <c r="W76" s="52">
        <f>W47*Hoja1!V13</f>
        <v>0</v>
      </c>
      <c r="X76" s="52">
        <f>X47*Hoja1!W13</f>
        <v>0</v>
      </c>
      <c r="Y76" s="52">
        <f>Y47*Hoja1!X13</f>
        <v>0</v>
      </c>
      <c r="Z76" s="52">
        <f>Z47*Hoja1!Y13</f>
        <v>0</v>
      </c>
      <c r="AA76" s="52">
        <f>AA47*Hoja1!Z13</f>
        <v>0</v>
      </c>
      <c r="AB76" s="52">
        <f>AB47*Hoja1!AA13</f>
        <v>0</v>
      </c>
    </row>
    <row r="77" spans="2:34" x14ac:dyDescent="0.35">
      <c r="B77" s="51" t="s">
        <v>64</v>
      </c>
      <c r="C77" s="52">
        <f>C48*Hoja1!C14</f>
        <v>0</v>
      </c>
      <c r="D77" s="52">
        <f>D48*Hoja1!D14</f>
        <v>3.8673508277611899</v>
      </c>
      <c r="E77" s="52">
        <f>E48*Hoja1!E14</f>
        <v>0</v>
      </c>
      <c r="F77" s="52">
        <f>F48*Hoja1!F14</f>
        <v>0</v>
      </c>
      <c r="G77" s="52">
        <f>G48*Hoja1!G14</f>
        <v>0</v>
      </c>
      <c r="H77" s="52">
        <f>H48*Hoja1!H14</f>
        <v>0</v>
      </c>
      <c r="I77" s="52">
        <f>I48*Hoja1!I14</f>
        <v>0</v>
      </c>
      <c r="J77" s="52"/>
      <c r="K77" s="52">
        <f>K48*Hoja1!J14</f>
        <v>13.377993659943192</v>
      </c>
      <c r="L77" s="52">
        <f>L48*Hoja1!K14</f>
        <v>0</v>
      </c>
      <c r="M77" s="52">
        <f>M48*Hoja1!L14</f>
        <v>995.7183674699744</v>
      </c>
      <c r="N77" s="52">
        <f>N48*Hoja1!M14</f>
        <v>104.65753217567841</v>
      </c>
      <c r="O77" s="52">
        <f>O48*Hoja1!N14</f>
        <v>1.4396221519230905</v>
      </c>
      <c r="P77" s="52">
        <f>P48*Hoja1!O14</f>
        <v>0</v>
      </c>
      <c r="Q77" s="52">
        <f>Q48*Hoja1!P14</f>
        <v>0</v>
      </c>
      <c r="R77" s="52">
        <f>R48*Hoja1!Q14</f>
        <v>101.16293972623889</v>
      </c>
      <c r="S77" s="52">
        <f>S48*Hoja1!R14</f>
        <v>296.33937944645521</v>
      </c>
      <c r="T77" s="52">
        <f>T48*Hoja1!S14</f>
        <v>0</v>
      </c>
      <c r="U77" s="52">
        <f>U48*Hoja1!T14</f>
        <v>0</v>
      </c>
      <c r="V77" s="52">
        <f>V48*Hoja1!U14</f>
        <v>0</v>
      </c>
      <c r="W77" s="52">
        <f>W48*Hoja1!V14</f>
        <v>0</v>
      </c>
      <c r="X77" s="52">
        <f>X48*Hoja1!W14</f>
        <v>0</v>
      </c>
      <c r="Y77" s="52">
        <f>Y48*Hoja1!X14</f>
        <v>0</v>
      </c>
      <c r="Z77" s="52">
        <f>Z48*Hoja1!Y14</f>
        <v>0</v>
      </c>
      <c r="AA77" s="52">
        <f>AA48*Hoja1!Z14</f>
        <v>0</v>
      </c>
      <c r="AB77" s="52">
        <f>AB48*Hoja1!AA14</f>
        <v>0</v>
      </c>
    </row>
    <row r="78" spans="2:34" x14ac:dyDescent="0.35">
      <c r="B78" s="51" t="s">
        <v>65</v>
      </c>
      <c r="C78" s="52">
        <f>C49*Hoja1!C15</f>
        <v>0</v>
      </c>
      <c r="D78" s="52">
        <f>D49*Hoja1!D15</f>
        <v>3.5309097739662412E-2</v>
      </c>
      <c r="E78" s="52">
        <f>E49*Hoja1!E15</f>
        <v>0</v>
      </c>
      <c r="F78" s="52">
        <f>F49*Hoja1!F15</f>
        <v>0</v>
      </c>
      <c r="G78" s="52">
        <f>G49*Hoja1!G15</f>
        <v>0</v>
      </c>
      <c r="H78" s="52">
        <f>H49*Hoja1!H15</f>
        <v>0</v>
      </c>
      <c r="I78" s="52">
        <f>I49*Hoja1!I15</f>
        <v>0</v>
      </c>
      <c r="J78" s="52"/>
      <c r="K78" s="52">
        <f>K49*Hoja1!J15</f>
        <v>0</v>
      </c>
      <c r="L78" s="52">
        <f>L49*Hoja1!K15</f>
        <v>0</v>
      </c>
      <c r="M78" s="52">
        <f>M49*Hoja1!L15</f>
        <v>14.968621580876162</v>
      </c>
      <c r="N78" s="52">
        <f>N49*Hoja1!M15</f>
        <v>0.36369541681255824</v>
      </c>
      <c r="O78" s="52">
        <f>O49*Hoja1!N15</f>
        <v>0</v>
      </c>
      <c r="P78" s="52">
        <f>P49*Hoja1!O15</f>
        <v>0</v>
      </c>
      <c r="Q78" s="52">
        <f>Q49*Hoja1!P15</f>
        <v>0</v>
      </c>
      <c r="R78" s="52">
        <f>R49*Hoja1!Q15</f>
        <v>0.92553301163476709</v>
      </c>
      <c r="S78" s="52">
        <f>S49*Hoja1!R15</f>
        <v>2.760724184598272</v>
      </c>
      <c r="T78" s="52">
        <f>T49*Hoja1!S15</f>
        <v>0</v>
      </c>
      <c r="U78" s="52">
        <f>U49*Hoja1!T15</f>
        <v>0</v>
      </c>
      <c r="V78" s="52">
        <f>V49*Hoja1!U15</f>
        <v>0</v>
      </c>
      <c r="W78" s="52">
        <f>W49*Hoja1!V15</f>
        <v>0</v>
      </c>
      <c r="X78" s="52">
        <f>X49*Hoja1!W15</f>
        <v>0</v>
      </c>
      <c r="Y78" s="52">
        <f>Y49*Hoja1!X15</f>
        <v>0</v>
      </c>
      <c r="Z78" s="52">
        <f>Z49*Hoja1!Y15</f>
        <v>0</v>
      </c>
      <c r="AA78" s="52">
        <f>AA49*Hoja1!Z15</f>
        <v>0</v>
      </c>
      <c r="AB78" s="52">
        <f>AB49*Hoja1!AA15</f>
        <v>0</v>
      </c>
    </row>
    <row r="79" spans="2:34" x14ac:dyDescent="0.35">
      <c r="B79" s="51" t="s">
        <v>66</v>
      </c>
      <c r="C79" s="52">
        <f>C50*Hoja1!C16</f>
        <v>0</v>
      </c>
      <c r="D79" s="52">
        <f>D50*Hoja1!D16</f>
        <v>0.2593740806736371</v>
      </c>
      <c r="E79" s="52">
        <f>E50*Hoja1!E16</f>
        <v>0</v>
      </c>
      <c r="F79" s="52">
        <f>F50*Hoja1!F16</f>
        <v>0</v>
      </c>
      <c r="G79" s="52">
        <f>G50*Hoja1!G16</f>
        <v>0</v>
      </c>
      <c r="H79" s="52">
        <f>H50*Hoja1!H16</f>
        <v>0</v>
      </c>
      <c r="I79" s="52">
        <f>I50*Hoja1!I16</f>
        <v>0</v>
      </c>
      <c r="J79" s="52"/>
      <c r="K79" s="52">
        <f>K50*Hoja1!J16</f>
        <v>0</v>
      </c>
      <c r="L79" s="52">
        <f>L50*Hoja1!K16</f>
        <v>0</v>
      </c>
      <c r="M79" s="52">
        <f>M50*Hoja1!L16</f>
        <v>130.19790142935719</v>
      </c>
      <c r="N79" s="52">
        <f>N50*Hoja1!M16</f>
        <v>3.2138929483176724E-2</v>
      </c>
      <c r="O79" s="52">
        <f>O50*Hoja1!N16</f>
        <v>0</v>
      </c>
      <c r="P79" s="52">
        <f>P50*Hoja1!O16</f>
        <v>0</v>
      </c>
      <c r="Q79" s="52">
        <f>Q50*Hoja1!P16</f>
        <v>0</v>
      </c>
      <c r="R79" s="52">
        <f>R50*Hoja1!Q16</f>
        <v>6.7987937781886085</v>
      </c>
      <c r="S79" s="52">
        <f>S50*Hoja1!R16</f>
        <v>81.348581839515191</v>
      </c>
      <c r="T79" s="52">
        <f>T50*Hoja1!S16</f>
        <v>0</v>
      </c>
      <c r="U79" s="52">
        <f>U50*Hoja1!T16</f>
        <v>0</v>
      </c>
      <c r="V79" s="52">
        <f>V50*Hoja1!U16</f>
        <v>0</v>
      </c>
      <c r="W79" s="52">
        <f>W50*Hoja1!V16</f>
        <v>0</v>
      </c>
      <c r="X79" s="52">
        <f>X50*Hoja1!W16</f>
        <v>0</v>
      </c>
      <c r="Y79" s="52">
        <f>Y50*Hoja1!X16</f>
        <v>0</v>
      </c>
      <c r="Z79" s="52">
        <f>Z50*Hoja1!Y16</f>
        <v>0</v>
      </c>
      <c r="AA79" s="52">
        <f>AA50*Hoja1!Z16</f>
        <v>0</v>
      </c>
      <c r="AB79" s="52">
        <f>AB50*Hoja1!AA16</f>
        <v>0</v>
      </c>
    </row>
    <row r="80" spans="2:34" x14ac:dyDescent="0.35">
      <c r="B80" s="51" t="s">
        <v>67</v>
      </c>
      <c r="C80" s="52">
        <f>C51*Hoja1!C17</f>
        <v>0</v>
      </c>
      <c r="D80" s="52">
        <f>D51*Hoja1!D17</f>
        <v>0</v>
      </c>
      <c r="E80" s="52">
        <f>E51*Hoja1!E17</f>
        <v>0</v>
      </c>
      <c r="F80" s="52">
        <f>F51*Hoja1!F17</f>
        <v>0</v>
      </c>
      <c r="G80" s="52">
        <f>G51*Hoja1!G17</f>
        <v>0</v>
      </c>
      <c r="H80" s="52">
        <f>H51*Hoja1!H17</f>
        <v>0</v>
      </c>
      <c r="I80" s="52">
        <f>I51*Hoja1!I17</f>
        <v>0</v>
      </c>
      <c r="J80" s="52"/>
      <c r="K80" s="52">
        <f>K51*Hoja1!J17</f>
        <v>0</v>
      </c>
      <c r="L80" s="52">
        <f>L51*Hoja1!K17</f>
        <v>0</v>
      </c>
      <c r="M80" s="52">
        <f>M51*Hoja1!L17</f>
        <v>149.20528794922475</v>
      </c>
      <c r="N80" s="52">
        <f>N51*Hoja1!M17</f>
        <v>10.790489919612979</v>
      </c>
      <c r="O80" s="52">
        <f>O51*Hoja1!N17</f>
        <v>0</v>
      </c>
      <c r="P80" s="52">
        <f>P51*Hoja1!O17</f>
        <v>0</v>
      </c>
      <c r="Q80" s="52">
        <f>Q51*Hoja1!P17</f>
        <v>0</v>
      </c>
      <c r="R80" s="52">
        <f>R51*Hoja1!Q17</f>
        <v>0</v>
      </c>
      <c r="S80" s="52">
        <f>S51*Hoja1!R17</f>
        <v>126.01828369522104</v>
      </c>
      <c r="T80" s="52">
        <f>T51*Hoja1!S17</f>
        <v>0</v>
      </c>
      <c r="U80" s="52">
        <f>U51*Hoja1!T17</f>
        <v>0</v>
      </c>
      <c r="V80" s="52">
        <f>V51*Hoja1!U17</f>
        <v>0</v>
      </c>
      <c r="W80" s="52">
        <f>W51*Hoja1!V17</f>
        <v>0</v>
      </c>
      <c r="X80" s="52">
        <f>X51*Hoja1!W17</f>
        <v>0</v>
      </c>
      <c r="Y80" s="52">
        <f>Y51*Hoja1!X17</f>
        <v>0</v>
      </c>
      <c r="Z80" s="52">
        <f>Z51*Hoja1!Y17</f>
        <v>0</v>
      </c>
      <c r="AA80" s="52">
        <f>AA51*Hoja1!Z17</f>
        <v>0</v>
      </c>
      <c r="AB80" s="52">
        <f>AB51*Hoja1!AA17</f>
        <v>0</v>
      </c>
    </row>
    <row r="81" spans="2:28" x14ac:dyDescent="0.35">
      <c r="B81" s="51" t="s">
        <v>68</v>
      </c>
      <c r="C81" s="52">
        <f>C52*Hoja1!C18</f>
        <v>0</v>
      </c>
      <c r="D81" s="52">
        <f>D52*Hoja1!D18</f>
        <v>4.5184896780748254</v>
      </c>
      <c r="E81" s="52">
        <f>E52*Hoja1!E18</f>
        <v>0</v>
      </c>
      <c r="F81" s="52">
        <f>F52*Hoja1!F18</f>
        <v>0</v>
      </c>
      <c r="G81" s="52">
        <f>G52*Hoja1!G18</f>
        <v>0</v>
      </c>
      <c r="H81" s="52">
        <f>H52*Hoja1!H18</f>
        <v>0</v>
      </c>
      <c r="I81" s="52">
        <f>I52*Hoja1!I18</f>
        <v>0</v>
      </c>
      <c r="J81" s="52"/>
      <c r="K81" s="52">
        <f>K52*Hoja1!J18</f>
        <v>0</v>
      </c>
      <c r="L81" s="52">
        <f>L52*Hoja1!K18</f>
        <v>0</v>
      </c>
      <c r="M81" s="52">
        <f>M52*Hoja1!L18</f>
        <v>469.33800325451847</v>
      </c>
      <c r="N81" s="52">
        <f>N52*Hoja1!M18</f>
        <v>0.25465460138768392</v>
      </c>
      <c r="O81" s="52">
        <f>O52*Hoja1!N18</f>
        <v>0</v>
      </c>
      <c r="P81" s="52">
        <f>P52*Hoja1!O18</f>
        <v>0</v>
      </c>
      <c r="Q81" s="52">
        <f>Q52*Hoja1!P18</f>
        <v>0</v>
      </c>
      <c r="R81" s="52">
        <f>R52*Hoja1!Q18</f>
        <v>117.46458205120517</v>
      </c>
      <c r="S81" s="52">
        <f>S52*Hoja1!R18</f>
        <v>11.173976073096723</v>
      </c>
      <c r="T81" s="52">
        <f>T52*Hoja1!S18</f>
        <v>0</v>
      </c>
      <c r="U81" s="52">
        <f>U52*Hoja1!T18</f>
        <v>0</v>
      </c>
      <c r="V81" s="52">
        <f>V52*Hoja1!U18</f>
        <v>0</v>
      </c>
      <c r="W81" s="52">
        <f>W52*Hoja1!V18</f>
        <v>0</v>
      </c>
      <c r="X81" s="52">
        <f>X52*Hoja1!W18</f>
        <v>0</v>
      </c>
      <c r="Y81" s="52">
        <f>Y52*Hoja1!X18</f>
        <v>0</v>
      </c>
      <c r="Z81" s="52">
        <f>Z52*Hoja1!Y18</f>
        <v>0</v>
      </c>
      <c r="AA81" s="52">
        <f>AA52*Hoja1!Z18</f>
        <v>0</v>
      </c>
      <c r="AB81" s="52">
        <f>AB52*Hoja1!AA18</f>
        <v>0</v>
      </c>
    </row>
    <row r="82" spans="2:28" x14ac:dyDescent="0.35">
      <c r="B82" s="51" t="s">
        <v>69</v>
      </c>
      <c r="C82" s="52">
        <f>C53*Hoja1!C19</f>
        <v>0</v>
      </c>
      <c r="D82" s="52">
        <f>D53*Hoja1!D19</f>
        <v>2.6503332670338891</v>
      </c>
      <c r="E82" s="52">
        <f>E53*Hoja1!E19</f>
        <v>0</v>
      </c>
      <c r="F82" s="52">
        <f>F53*Hoja1!F19</f>
        <v>0</v>
      </c>
      <c r="G82" s="52">
        <f>G53*Hoja1!G19</f>
        <v>0</v>
      </c>
      <c r="H82" s="52">
        <f>H53*Hoja1!H19</f>
        <v>0</v>
      </c>
      <c r="I82" s="52">
        <f>I53*Hoja1!I19</f>
        <v>0</v>
      </c>
      <c r="J82" s="52"/>
      <c r="K82" s="52">
        <f>K53*Hoja1!J19</f>
        <v>0</v>
      </c>
      <c r="L82" s="52">
        <f>L53*Hoja1!K19</f>
        <v>0</v>
      </c>
      <c r="M82" s="52">
        <f>M53*Hoja1!L19</f>
        <v>1131.0539754232284</v>
      </c>
      <c r="N82" s="52">
        <f>N53*Hoja1!M19</f>
        <v>43.508146714596108</v>
      </c>
      <c r="O82" s="52">
        <f>O53*Hoja1!N19</f>
        <v>3.3314122844941757E-2</v>
      </c>
      <c r="P82" s="52">
        <f>P53*Hoja1!O19</f>
        <v>0</v>
      </c>
      <c r="Q82" s="52">
        <f>Q53*Hoja1!P19</f>
        <v>0</v>
      </c>
      <c r="R82" s="52">
        <f>R53*Hoja1!Q19</f>
        <v>64.82326181478777</v>
      </c>
      <c r="S82" s="52">
        <f>S53*Hoja1!R19</f>
        <v>408.73330070011053</v>
      </c>
      <c r="T82" s="52">
        <f>T53*Hoja1!S19</f>
        <v>259.99710588562681</v>
      </c>
      <c r="U82" s="52">
        <f>U53*Hoja1!T19</f>
        <v>0</v>
      </c>
      <c r="V82" s="52">
        <f>V53*Hoja1!U19</f>
        <v>0</v>
      </c>
      <c r="W82" s="52">
        <f>W53*Hoja1!V19</f>
        <v>0</v>
      </c>
      <c r="X82" s="52">
        <f>X53*Hoja1!W19</f>
        <v>0</v>
      </c>
      <c r="Y82" s="52">
        <f>Y53*Hoja1!X19</f>
        <v>0</v>
      </c>
      <c r="Z82" s="52">
        <f>Z53*Hoja1!Y19</f>
        <v>0</v>
      </c>
      <c r="AA82" s="52">
        <f>AA53*Hoja1!Z19</f>
        <v>0</v>
      </c>
      <c r="AB82" s="52">
        <f>AB53*Hoja1!AA19</f>
        <v>0</v>
      </c>
    </row>
    <row r="83" spans="2:28" x14ac:dyDescent="0.35">
      <c r="B83" s="51" t="s">
        <v>70</v>
      </c>
      <c r="C83" s="52">
        <f>C54*Hoja1!C20</f>
        <v>0</v>
      </c>
      <c r="D83" s="52">
        <f>D54*Hoja1!D20</f>
        <v>0.85759755390910086</v>
      </c>
      <c r="E83" s="52">
        <f>E54*Hoja1!E20</f>
        <v>0</v>
      </c>
      <c r="F83" s="52">
        <f>F54*Hoja1!F20</f>
        <v>0</v>
      </c>
      <c r="G83" s="52">
        <f>G54*Hoja1!G20</f>
        <v>0</v>
      </c>
      <c r="H83" s="52">
        <f>H54*Hoja1!H20</f>
        <v>0</v>
      </c>
      <c r="I83" s="52">
        <f>I54*Hoja1!I20</f>
        <v>0</v>
      </c>
      <c r="J83" s="52"/>
      <c r="K83" s="52">
        <f>K54*Hoja1!J20</f>
        <v>0</v>
      </c>
      <c r="L83" s="52">
        <f>L54*Hoja1!K20</f>
        <v>0</v>
      </c>
      <c r="M83" s="52">
        <f>M54*Hoja1!L20</f>
        <v>203.03792562618614</v>
      </c>
      <c r="N83" s="52">
        <f>N54*Hoja1!M20</f>
        <v>41.990113880419806</v>
      </c>
      <c r="O83" s="52">
        <f>O54*Hoja1!N20</f>
        <v>8.3625549678918845E-2</v>
      </c>
      <c r="P83" s="52">
        <f>P54*Hoja1!O20</f>
        <v>0</v>
      </c>
      <c r="Q83" s="52">
        <f>Q54*Hoja1!P20</f>
        <v>0</v>
      </c>
      <c r="R83" s="52">
        <f>R54*Hoja1!Q20</f>
        <v>22.174961930756329</v>
      </c>
      <c r="S83" s="52">
        <f>S54*Hoja1!R20</f>
        <v>0</v>
      </c>
      <c r="T83" s="52">
        <f>T54*Hoja1!S20</f>
        <v>0</v>
      </c>
      <c r="U83" s="52">
        <f>U54*Hoja1!T20</f>
        <v>0</v>
      </c>
      <c r="V83" s="52">
        <f>V54*Hoja1!U20</f>
        <v>0</v>
      </c>
      <c r="W83" s="52">
        <f>W54*Hoja1!V20</f>
        <v>0</v>
      </c>
      <c r="X83" s="52">
        <f>X54*Hoja1!W20</f>
        <v>0</v>
      </c>
      <c r="Y83" s="52">
        <f>Y54*Hoja1!X20</f>
        <v>0</v>
      </c>
      <c r="Z83" s="52">
        <f>Z54*Hoja1!Y20</f>
        <v>0</v>
      </c>
      <c r="AA83" s="52">
        <f>AA54*Hoja1!Z20</f>
        <v>0</v>
      </c>
      <c r="AB83" s="52">
        <f>AB54*Hoja1!AA20</f>
        <v>0</v>
      </c>
    </row>
    <row r="84" spans="2:28" x14ac:dyDescent="0.35">
      <c r="B84" s="51" t="s">
        <v>71</v>
      </c>
      <c r="C84" s="52">
        <f>C55*Hoja1!C21</f>
        <v>0</v>
      </c>
      <c r="D84" s="52">
        <f>D55*Hoja1!D21</f>
        <v>6.850995892934888</v>
      </c>
      <c r="E84" s="52">
        <f>E55*Hoja1!E21</f>
        <v>0</v>
      </c>
      <c r="F84" s="52">
        <f>F55*Hoja1!F21</f>
        <v>0</v>
      </c>
      <c r="G84" s="52">
        <f>G55*Hoja1!G21</f>
        <v>0</v>
      </c>
      <c r="H84" s="52">
        <f>H55*Hoja1!H21</f>
        <v>0</v>
      </c>
      <c r="I84" s="52">
        <f>I55*Hoja1!I21</f>
        <v>0</v>
      </c>
      <c r="J84" s="52"/>
      <c r="K84" s="52">
        <f>K55*Hoja1!J21</f>
        <v>0</v>
      </c>
      <c r="L84" s="52">
        <f>L55*Hoja1!K21</f>
        <v>0</v>
      </c>
      <c r="M84" s="52">
        <f>M55*Hoja1!L21</f>
        <v>616.38369289585467</v>
      </c>
      <c r="N84" s="52">
        <f>N55*Hoja1!M21</f>
        <v>52.074839065825351</v>
      </c>
      <c r="O84" s="52">
        <f>O55*Hoja1!N21</f>
        <v>0</v>
      </c>
      <c r="P84" s="52">
        <f>P55*Hoja1!O21</f>
        <v>0</v>
      </c>
      <c r="Q84" s="52">
        <f>Q55*Hoja1!P21</f>
        <v>0</v>
      </c>
      <c r="R84" s="52">
        <f>R55*Hoja1!Q21</f>
        <v>179.5804273515279</v>
      </c>
      <c r="S84" s="52">
        <f>S55*Hoja1!R21</f>
        <v>15.525380216946889</v>
      </c>
      <c r="T84" s="52">
        <f>T55*Hoja1!S21</f>
        <v>0</v>
      </c>
      <c r="U84" s="52">
        <f>U55*Hoja1!T21</f>
        <v>0</v>
      </c>
      <c r="V84" s="52">
        <f>V55*Hoja1!U21</f>
        <v>0</v>
      </c>
      <c r="W84" s="52">
        <f>W55*Hoja1!V21</f>
        <v>0</v>
      </c>
      <c r="X84" s="52">
        <f>X55*Hoja1!W21</f>
        <v>0</v>
      </c>
      <c r="Y84" s="52">
        <f>Y55*Hoja1!X21</f>
        <v>0</v>
      </c>
      <c r="Z84" s="52">
        <f>Z55*Hoja1!Y21</f>
        <v>0</v>
      </c>
      <c r="AA84" s="52">
        <f>AA55*Hoja1!Z21</f>
        <v>0</v>
      </c>
      <c r="AB84" s="52">
        <f>AB55*Hoja1!AA21</f>
        <v>0</v>
      </c>
    </row>
    <row r="85" spans="2:28" x14ac:dyDescent="0.35">
      <c r="B85" s="56" t="s">
        <v>136</v>
      </c>
      <c r="C85" s="52">
        <f>SUM(C76:C84)</f>
        <v>0</v>
      </c>
      <c r="D85" s="52">
        <f t="shared" ref="D85:AB85" si="37">SUM(D76:D84)</f>
        <v>23.274499335700732</v>
      </c>
      <c r="E85" s="52">
        <f t="shared" si="37"/>
        <v>0</v>
      </c>
      <c r="F85" s="52">
        <f t="shared" si="37"/>
        <v>0</v>
      </c>
      <c r="G85" s="52">
        <f t="shared" si="37"/>
        <v>0</v>
      </c>
      <c r="H85" s="52">
        <f t="shared" si="37"/>
        <v>1236.9310968590821</v>
      </c>
      <c r="I85" s="52">
        <f t="shared" si="37"/>
        <v>0</v>
      </c>
      <c r="J85" s="52">
        <f t="shared" si="37"/>
        <v>0</v>
      </c>
      <c r="K85" s="52">
        <f t="shared" si="37"/>
        <v>13.377993659943192</v>
      </c>
      <c r="L85" s="52">
        <f t="shared" si="37"/>
        <v>0</v>
      </c>
      <c r="M85" s="52">
        <f t="shared" si="37"/>
        <v>3793.0761739282743</v>
      </c>
      <c r="N85" s="52">
        <f t="shared" si="37"/>
        <v>253.6716107038161</v>
      </c>
      <c r="O85" s="52">
        <f t="shared" si="37"/>
        <v>1.5565618244469512</v>
      </c>
      <c r="P85" s="52">
        <f t="shared" si="37"/>
        <v>0</v>
      </c>
      <c r="Q85" s="52">
        <f t="shared" si="37"/>
        <v>0</v>
      </c>
      <c r="R85" s="52">
        <f t="shared" si="37"/>
        <v>533.29792334695219</v>
      </c>
      <c r="S85" s="52">
        <f t="shared" si="37"/>
        <v>941.89962615594379</v>
      </c>
      <c r="T85" s="52">
        <f t="shared" si="37"/>
        <v>259.99710588562681</v>
      </c>
      <c r="U85" s="52">
        <f t="shared" si="37"/>
        <v>0</v>
      </c>
      <c r="V85" s="52">
        <f t="shared" si="37"/>
        <v>0</v>
      </c>
      <c r="W85" s="52">
        <f t="shared" si="37"/>
        <v>0</v>
      </c>
      <c r="X85" s="52">
        <f t="shared" si="37"/>
        <v>0</v>
      </c>
      <c r="Y85" s="52">
        <f t="shared" ref="Y85:Z85" si="38">SUM(Y76:Y84)</f>
        <v>0</v>
      </c>
      <c r="Z85" s="52">
        <f t="shared" si="38"/>
        <v>0</v>
      </c>
      <c r="AA85" s="52">
        <f t="shared" si="37"/>
        <v>0</v>
      </c>
      <c r="AB85" s="52">
        <f t="shared" si="37"/>
        <v>0</v>
      </c>
    </row>
    <row r="86" spans="2:28" x14ac:dyDescent="0.35">
      <c r="B86" s="55" t="s">
        <v>135</v>
      </c>
      <c r="C86" s="53">
        <f>C57*Hoja1!C$23</f>
        <v>0</v>
      </c>
      <c r="D86" s="53">
        <f>D57*Hoja1!D$23</f>
        <v>0.11969994183633581</v>
      </c>
      <c r="E86" s="53">
        <f>E57*Hoja1!E$23</f>
        <v>0</v>
      </c>
      <c r="F86" s="53">
        <f>F57*Hoja1!F$23</f>
        <v>0</v>
      </c>
      <c r="G86" s="53">
        <f>G57*Hoja1!G$23</f>
        <v>0</v>
      </c>
      <c r="H86" s="53">
        <f>H57*Hoja1!H$23</f>
        <v>0</v>
      </c>
      <c r="I86" s="53">
        <f>I57*Hoja1!I$23</f>
        <v>0</v>
      </c>
      <c r="J86" s="53">
        <f>J57*Hoja1!J$23</f>
        <v>0</v>
      </c>
      <c r="K86" s="53">
        <f>K57*Hoja1!J$23</f>
        <v>0</v>
      </c>
      <c r="L86" s="52">
        <f>L57*Hoja1!K23</f>
        <v>0</v>
      </c>
      <c r="M86" s="52">
        <f>M60*Hoja1!L23</f>
        <v>23.4340048</v>
      </c>
      <c r="N86" s="52">
        <f>N58*Hoja1!M23</f>
        <v>703.45280333946437</v>
      </c>
      <c r="O86" s="52">
        <f>O58*Hoja1!N23</f>
        <v>1215.350546800893</v>
      </c>
      <c r="P86" s="52">
        <f>P57*Hoja1!O23</f>
        <v>0</v>
      </c>
      <c r="Q86" s="52">
        <f>Q59*Hoja1!P23</f>
        <v>2.4904210289277655</v>
      </c>
      <c r="R86" s="52">
        <f>R58*Hoja1!Q23</f>
        <v>1261.721537655631</v>
      </c>
      <c r="S86" s="52">
        <f>S57*Hoja1!R23</f>
        <v>0</v>
      </c>
      <c r="T86" s="52">
        <f>T57*Hoja1!S23</f>
        <v>0</v>
      </c>
      <c r="U86" s="52">
        <f>U57*Hoja1!T23</f>
        <v>0</v>
      </c>
      <c r="V86" s="52">
        <f>V57*Hoja1!U23</f>
        <v>0</v>
      </c>
      <c r="W86" s="52">
        <f>W58*Hoja1!V23</f>
        <v>9.984</v>
      </c>
      <c r="X86" s="52">
        <f>X57*Hoja1!W23</f>
        <v>0</v>
      </c>
      <c r="Y86" s="52">
        <f>Y57*Hoja1!X23</f>
        <v>0</v>
      </c>
      <c r="Z86" s="52">
        <f>Z57*Hoja1!Y23</f>
        <v>0</v>
      </c>
      <c r="AA86" s="52">
        <f>AA57*Hoja1!Z23</f>
        <v>0</v>
      </c>
      <c r="AB86" s="52">
        <f>AB57*Hoja1!AA23</f>
        <v>0</v>
      </c>
    </row>
    <row r="87" spans="2:28" x14ac:dyDescent="0.35">
      <c r="B87" s="51" t="s">
        <v>132</v>
      </c>
      <c r="C87" s="52">
        <f>C58*Hoja1!C$23</f>
        <v>0</v>
      </c>
      <c r="D87" s="52">
        <f>D58*Hoja1!D$23</f>
        <v>0.11969994183633581</v>
      </c>
      <c r="E87" s="52">
        <f>E58*Hoja1!E$23</f>
        <v>0</v>
      </c>
      <c r="F87" s="52">
        <f>F58*Hoja1!F$23</f>
        <v>0</v>
      </c>
      <c r="G87" s="52">
        <f>G58*Hoja1!G$23</f>
        <v>0</v>
      </c>
      <c r="H87" s="52">
        <f>H58*Hoja1!H$23</f>
        <v>0</v>
      </c>
      <c r="I87" s="52">
        <f>I58*Hoja1!I$23</f>
        <v>0</v>
      </c>
      <c r="J87" s="52">
        <f>J58*Hoja1!J$23</f>
        <v>0</v>
      </c>
      <c r="K87" s="53">
        <f>K58*Hoja1!J$23</f>
        <v>0</v>
      </c>
      <c r="L87" s="52"/>
      <c r="M87" s="52"/>
      <c r="N87" s="52"/>
      <c r="O87" s="52"/>
      <c r="P87" s="52"/>
      <c r="Q87" s="52"/>
      <c r="R87" s="52"/>
      <c r="S87" s="52"/>
      <c r="T87" s="52"/>
      <c r="U87" s="52"/>
      <c r="V87" s="52"/>
      <c r="W87" s="52"/>
      <c r="X87" s="52"/>
      <c r="Y87" s="52"/>
      <c r="Z87" s="52"/>
      <c r="AA87" s="52"/>
      <c r="AB87" s="52"/>
    </row>
    <row r="88" spans="2:28" x14ac:dyDescent="0.35">
      <c r="B88" s="51" t="s">
        <v>133</v>
      </c>
      <c r="C88" s="52">
        <f>C59*Hoja1!C$23</f>
        <v>0</v>
      </c>
      <c r="D88" s="52">
        <f>D59*Hoja1!D$23</f>
        <v>0</v>
      </c>
      <c r="E88" s="52">
        <f>E59*Hoja1!E$23</f>
        <v>0</v>
      </c>
      <c r="F88" s="52">
        <f>F59*Hoja1!F$23</f>
        <v>0</v>
      </c>
      <c r="G88" s="52">
        <f>G59*Hoja1!G$23</f>
        <v>0</v>
      </c>
      <c r="H88" s="52">
        <f>H59*Hoja1!H$23</f>
        <v>0</v>
      </c>
      <c r="I88" s="52">
        <f>I59*Hoja1!I$23</f>
        <v>0</v>
      </c>
      <c r="J88" s="52">
        <f>J59*Hoja1!J$23</f>
        <v>0</v>
      </c>
      <c r="K88" s="53">
        <f>K59*Hoja1!J$23</f>
        <v>0</v>
      </c>
      <c r="L88" s="52"/>
      <c r="M88" s="52"/>
      <c r="N88" s="52"/>
      <c r="O88" s="52"/>
      <c r="P88" s="52"/>
      <c r="Q88" s="52"/>
      <c r="R88" s="52"/>
      <c r="S88" s="52"/>
      <c r="T88" s="52"/>
      <c r="U88" s="52"/>
      <c r="V88" s="52"/>
      <c r="W88" s="52"/>
      <c r="X88" s="52"/>
      <c r="Y88" s="52"/>
      <c r="Z88" s="52"/>
      <c r="AA88" s="52"/>
      <c r="AB88" s="52"/>
    </row>
    <row r="89" spans="2:28" x14ac:dyDescent="0.35">
      <c r="B89" s="51" t="s">
        <v>134</v>
      </c>
      <c r="C89" s="52">
        <f>C60*Hoja1!C$23</f>
        <v>0</v>
      </c>
      <c r="D89" s="52">
        <f>D60*Hoja1!D$23</f>
        <v>0</v>
      </c>
      <c r="E89" s="52">
        <f>E60*Hoja1!E$23</f>
        <v>0</v>
      </c>
      <c r="F89" s="52">
        <f>F60*Hoja1!F$23</f>
        <v>0</v>
      </c>
      <c r="G89" s="52">
        <f>G60*Hoja1!G$23</f>
        <v>0</v>
      </c>
      <c r="H89" s="52">
        <f>H60*Hoja1!H$23</f>
        <v>0</v>
      </c>
      <c r="I89" s="52">
        <f>I60*Hoja1!I$23</f>
        <v>0</v>
      </c>
      <c r="J89" s="52">
        <f>J60*Hoja1!J$23</f>
        <v>0</v>
      </c>
      <c r="K89" s="53">
        <f>K60*Hoja1!J$23</f>
        <v>0</v>
      </c>
      <c r="L89" s="52"/>
      <c r="M89" s="52"/>
      <c r="N89" s="52"/>
      <c r="O89" s="52"/>
      <c r="P89" s="52"/>
      <c r="Q89" s="52"/>
      <c r="R89" s="52"/>
      <c r="S89" s="52"/>
      <c r="T89" s="52"/>
      <c r="U89" s="52"/>
      <c r="V89" s="52"/>
      <c r="W89" s="52"/>
      <c r="X89" s="52"/>
      <c r="Y89" s="52"/>
      <c r="Z89" s="52"/>
      <c r="AA89" s="52"/>
      <c r="AB89" s="52"/>
    </row>
    <row r="90" spans="2:28" x14ac:dyDescent="0.35">
      <c r="B90" s="55" t="s">
        <v>139</v>
      </c>
      <c r="C90" s="52">
        <f>C61*Hoja1!C24</f>
        <v>0</v>
      </c>
      <c r="D90" s="52">
        <f>D61*Hoja1!D24</f>
        <v>0</v>
      </c>
      <c r="E90" s="52">
        <f>E61*Hoja1!E24</f>
        <v>0</v>
      </c>
      <c r="F90" s="52">
        <f>F61*Hoja1!F24</f>
        <v>0</v>
      </c>
      <c r="G90" s="52">
        <f>G61*Hoja1!G24</f>
        <v>0</v>
      </c>
      <c r="H90" s="52">
        <f>H61*Hoja1!H24</f>
        <v>0</v>
      </c>
      <c r="I90" s="52">
        <f>I61*Hoja1!I24</f>
        <v>0</v>
      </c>
      <c r="J90" s="52"/>
      <c r="K90" s="52">
        <f>K61*Hoja1!J24</f>
        <v>0</v>
      </c>
      <c r="L90" s="52">
        <f>L61*Hoja1!K24</f>
        <v>0</v>
      </c>
      <c r="M90" s="52">
        <f>M61*Hoja1!L24</f>
        <v>10.527389377220878</v>
      </c>
      <c r="N90" s="52">
        <f>N61*Hoja1!M24</f>
        <v>0</v>
      </c>
      <c r="O90" s="52">
        <f>O61*Hoja1!N24</f>
        <v>0</v>
      </c>
      <c r="P90" s="52">
        <f>P61*Hoja1!O24</f>
        <v>0</v>
      </c>
      <c r="Q90" s="52">
        <f>Q61*Hoja1!P24</f>
        <v>0</v>
      </c>
      <c r="R90" s="52">
        <f>R61*Hoja1!Q24</f>
        <v>103.46804594188116</v>
      </c>
      <c r="S90" s="52">
        <f>S61*Hoja1!R24</f>
        <v>0</v>
      </c>
      <c r="T90" s="52">
        <f>T61*Hoja1!S24</f>
        <v>0</v>
      </c>
      <c r="U90" s="52">
        <f>U61*Hoja1!T24</f>
        <v>0</v>
      </c>
      <c r="V90" s="52">
        <f>V61*Hoja1!U24</f>
        <v>0</v>
      </c>
      <c r="W90" s="52">
        <f>W61*Hoja1!V24</f>
        <v>0</v>
      </c>
      <c r="X90" s="52">
        <f>X61*Hoja1!W24</f>
        <v>0</v>
      </c>
      <c r="Y90" s="52">
        <f>Y61*Hoja1!X24</f>
        <v>0</v>
      </c>
      <c r="Z90" s="52">
        <f>Z61*Hoja1!Y24</f>
        <v>0</v>
      </c>
      <c r="AA90" s="52">
        <f>AA61*Hoja1!Z24</f>
        <v>0</v>
      </c>
      <c r="AB90" s="52">
        <f>AB61*Hoja1!AA24</f>
        <v>0</v>
      </c>
    </row>
    <row r="91" spans="2:28" x14ac:dyDescent="0.35">
      <c r="B91" s="55" t="s">
        <v>140</v>
      </c>
      <c r="C91" s="52">
        <f>C62*Hoja1!C25</f>
        <v>0</v>
      </c>
      <c r="D91" s="52">
        <f>D62*Hoja1!D25</f>
        <v>0</v>
      </c>
      <c r="E91" s="52">
        <f>E62*Hoja1!E25</f>
        <v>0</v>
      </c>
      <c r="F91" s="52">
        <f>F62*Hoja1!F25</f>
        <v>0</v>
      </c>
      <c r="G91" s="52">
        <f>G62*Hoja1!G25</f>
        <v>0</v>
      </c>
      <c r="H91" s="52">
        <f>H62*Hoja1!H25</f>
        <v>0</v>
      </c>
      <c r="I91" s="52">
        <f>I62*Hoja1!I25</f>
        <v>0</v>
      </c>
      <c r="J91" s="52"/>
      <c r="K91" s="52">
        <f>K62*Hoja1!J25</f>
        <v>0</v>
      </c>
      <c r="L91" s="52">
        <f>L62*Hoja1!K25</f>
        <v>0</v>
      </c>
      <c r="M91" s="52">
        <f>M62*Hoja1!L25</f>
        <v>0</v>
      </c>
      <c r="N91" s="52">
        <f>N62*Hoja1!M25</f>
        <v>81.816962343442754</v>
      </c>
      <c r="O91" s="52">
        <f>O62*Hoja1!N25</f>
        <v>31.368747403633495</v>
      </c>
      <c r="P91" s="52">
        <f>P62*Hoja1!O25</f>
        <v>0</v>
      </c>
      <c r="Q91" s="52">
        <f>Q62*Hoja1!P25</f>
        <v>0</v>
      </c>
      <c r="R91" s="52">
        <f>R62*Hoja1!Q25</f>
        <v>0</v>
      </c>
      <c r="S91" s="52">
        <f>S62*Hoja1!R25</f>
        <v>0</v>
      </c>
      <c r="T91" s="52">
        <f>T62*Hoja1!S25</f>
        <v>0</v>
      </c>
      <c r="U91" s="52">
        <f>U62*Hoja1!T25</f>
        <v>0</v>
      </c>
      <c r="V91" s="52">
        <f>V62*Hoja1!U25</f>
        <v>0</v>
      </c>
      <c r="W91" s="52">
        <f>W62*Hoja1!V25</f>
        <v>0</v>
      </c>
      <c r="X91" s="52">
        <f>X62*Hoja1!W25</f>
        <v>0</v>
      </c>
      <c r="Y91" s="52">
        <f>Y62*Hoja1!X25</f>
        <v>0</v>
      </c>
      <c r="Z91" s="52">
        <f>Z62*Hoja1!Y25</f>
        <v>0</v>
      </c>
      <c r="AA91" s="52">
        <f>AA62*Hoja1!Z25</f>
        <v>0</v>
      </c>
      <c r="AB91" s="52">
        <f>AB62*Hoja1!AA25</f>
        <v>0</v>
      </c>
    </row>
    <row r="92" spans="2:28" x14ac:dyDescent="0.35">
      <c r="B92" s="59" t="s">
        <v>75</v>
      </c>
      <c r="C92" s="81">
        <f>+IFERROR(C71+C75+C85+C86+C90+C91, " ")</f>
        <v>0</v>
      </c>
      <c r="D92" s="81">
        <f t="shared" ref="D92:AB92" si="39">+IFERROR(D71+D75+D85+D86+D90+D91, " ")</f>
        <v>23.394199277537069</v>
      </c>
      <c r="E92" s="81">
        <f t="shared" si="39"/>
        <v>0</v>
      </c>
      <c r="F92" s="81">
        <f t="shared" si="39"/>
        <v>0</v>
      </c>
      <c r="G92" s="81">
        <f t="shared" si="39"/>
        <v>132.12958388511711</v>
      </c>
      <c r="H92" s="81">
        <f t="shared" si="39"/>
        <v>1236.9310968590821</v>
      </c>
      <c r="I92" s="81">
        <f t="shared" si="39"/>
        <v>17.402142100458779</v>
      </c>
      <c r="J92" s="81">
        <f t="shared" si="39"/>
        <v>0</v>
      </c>
      <c r="K92" s="81">
        <f t="shared" si="39"/>
        <v>15.211659866460774</v>
      </c>
      <c r="L92" s="81">
        <f t="shared" si="39"/>
        <v>0</v>
      </c>
      <c r="M92" s="81">
        <f t="shared" si="39"/>
        <v>7727.8424891918785</v>
      </c>
      <c r="N92" s="81">
        <f t="shared" si="39"/>
        <v>3257.5227459218481</v>
      </c>
      <c r="O92" s="81">
        <f t="shared" si="39"/>
        <v>1248.2958822945145</v>
      </c>
      <c r="P92" s="81">
        <f t="shared" si="39"/>
        <v>1.0158156768743323</v>
      </c>
      <c r="Q92" s="81">
        <f t="shared" si="39"/>
        <v>2.4904210289277655</v>
      </c>
      <c r="R92" s="81">
        <f t="shared" si="39"/>
        <v>2015.8484698130349</v>
      </c>
      <c r="S92" s="81">
        <f t="shared" si="39"/>
        <v>941.89962615594379</v>
      </c>
      <c r="T92" s="81">
        <f t="shared" si="39"/>
        <v>259.99710588562681</v>
      </c>
      <c r="U92" s="81">
        <f t="shared" si="39"/>
        <v>18.186821430569111</v>
      </c>
      <c r="V92" s="81">
        <f t="shared" si="39"/>
        <v>0</v>
      </c>
      <c r="W92" s="81">
        <f t="shared" si="39"/>
        <v>9.984</v>
      </c>
      <c r="X92" s="81">
        <f t="shared" si="39"/>
        <v>0</v>
      </c>
      <c r="Y92" s="81">
        <f t="shared" ref="Y92:Z92" si="40">+IFERROR(Y71+Y75+Y85+Y86+Y90+Y91, " ")</f>
        <v>0</v>
      </c>
      <c r="Z92" s="81">
        <f t="shared" si="40"/>
        <v>0</v>
      </c>
      <c r="AA92" s="81">
        <f t="shared" si="39"/>
        <v>0</v>
      </c>
      <c r="AB92" s="81">
        <f t="shared" si="39"/>
        <v>0</v>
      </c>
    </row>
    <row r="93" spans="2:28" x14ac:dyDescent="0.35">
      <c r="B93" s="78" t="s">
        <v>76</v>
      </c>
      <c r="C93" s="52">
        <f>C64*Hoja1!C27</f>
        <v>0</v>
      </c>
      <c r="D93" s="81">
        <f t="shared" ref="D93" si="41">IFERROR(D92/D63, " ")</f>
        <v>0.68980371139596264</v>
      </c>
      <c r="E93" s="81">
        <f t="shared" ref="E93" si="42">IFERROR(E92/E63, " ")</f>
        <v>0</v>
      </c>
      <c r="F93" s="81" t="str">
        <f t="shared" ref="F93" si="43">IFERROR(F92/F63, " ")</f>
        <v xml:space="preserve"> </v>
      </c>
      <c r="G93" s="81">
        <f t="shared" ref="G93" si="44">IFERROR(G92/G63, " ")</f>
        <v>0.1120719517906066</v>
      </c>
      <c r="H93" s="81">
        <f t="shared" ref="H93" si="45">IFERROR(H92/H63, " ")</f>
        <v>0.65</v>
      </c>
      <c r="I93" s="81">
        <f t="shared" ref="I93" si="46">IFERROR(I92/I63, " ")</f>
        <v>0.22571311260704238</v>
      </c>
      <c r="J93" s="81" t="str">
        <f t="shared" ref="J93" si="47">IFERROR(J92/J63, " ")</f>
        <v xml:space="preserve"> </v>
      </c>
      <c r="K93" s="81">
        <f t="shared" ref="K93" si="48">IFERROR(K92/K63, " ")</f>
        <v>0.26894968258809654</v>
      </c>
      <c r="L93" s="81" t="str">
        <f t="shared" ref="L93" si="49">IFERROR(L92/L63, " ")</f>
        <v xml:space="preserve"> </v>
      </c>
      <c r="M93" s="81">
        <f t="shared" ref="M93" si="50">IFERROR(M92/M63, " ")</f>
        <v>0.63058669984579596</v>
      </c>
      <c r="N93" s="81">
        <f t="shared" ref="N93" si="51">IFERROR(N92/N63, " ")</f>
        <v>0.34388510097863589</v>
      </c>
      <c r="O93" s="81">
        <f t="shared" ref="O93" si="52">IFERROR(O92/O63, " ")</f>
        <v>0.17963154345243931</v>
      </c>
      <c r="P93" s="81">
        <f t="shared" ref="P93" si="53">IFERROR(P92/P63, " ")</f>
        <v>1.4014455684200679E-2</v>
      </c>
      <c r="Q93" s="81">
        <f t="shared" ref="Q93" si="54">IFERROR(Q92/Q63, " ")</f>
        <v>0.18</v>
      </c>
      <c r="R93" s="81">
        <f t="shared" ref="R93" si="55">IFERROR(R92/R63, " ")</f>
        <v>0.29743759655431229</v>
      </c>
      <c r="S93" s="81">
        <f t="shared" ref="S93" si="56">IFERROR(S92/S63, " ")</f>
        <v>0.63000000000000012</v>
      </c>
      <c r="T93" s="81">
        <f t="shared" ref="T93" si="57">IFERROR(T92/T63, " ")</f>
        <v>0.65</v>
      </c>
      <c r="U93" s="81">
        <f t="shared" ref="U93" si="58">IFERROR(U92/U63, " ")</f>
        <v>0.19735773404100296</v>
      </c>
      <c r="V93" s="81" t="str">
        <f t="shared" ref="V93" si="59">IFERROR(V92/V63, " ")</f>
        <v xml:space="preserve"> </v>
      </c>
      <c r="W93" s="81">
        <f t="shared" ref="W93" si="60">IFERROR(W92/W63, " ")</f>
        <v>0.24000000000000002</v>
      </c>
      <c r="X93" s="81" t="str">
        <f t="shared" ref="X93" si="61">IFERROR(X92/X63, " ")</f>
        <v xml:space="preserve"> </v>
      </c>
      <c r="Y93" s="81" t="str">
        <f t="shared" ref="Y93:Z93" si="62">IFERROR(Y92/Y63, " ")</f>
        <v xml:space="preserve"> </v>
      </c>
      <c r="Z93" s="81" t="str">
        <f t="shared" si="62"/>
        <v xml:space="preserve"> </v>
      </c>
      <c r="AA93" s="81" t="str">
        <f t="shared" ref="AA93" si="63">IFERROR(AA92/AA63, " ")</f>
        <v xml:space="preserve"> </v>
      </c>
      <c r="AB93" s="81" t="str">
        <f t="shared" ref="AB93" si="64">IFERROR(AB92/AB63, " ")</f>
        <v xml:space="preserve"> </v>
      </c>
    </row>
    <row r="94" spans="2:28" x14ac:dyDescent="0.35">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row>
    <row r="95" spans="2:28" ht="18" x14ac:dyDescent="0.35">
      <c r="B95" s="123" t="s">
        <v>143</v>
      </c>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row>
    <row r="96" spans="2:28" x14ac:dyDescent="0.35">
      <c r="B96" s="69" t="s">
        <v>130</v>
      </c>
    </row>
    <row r="100" spans="3:28" x14ac:dyDescent="0.35">
      <c r="C100" s="68">
        <f>+C32-C63</f>
        <v>0</v>
      </c>
      <c r="D100" s="68">
        <f t="shared" ref="D100:AB100" si="65">+D32-D63</f>
        <v>0</v>
      </c>
      <c r="E100" s="68">
        <f t="shared" si="65"/>
        <v>0</v>
      </c>
      <c r="F100" s="68">
        <f t="shared" si="65"/>
        <v>0</v>
      </c>
      <c r="G100" s="68">
        <f t="shared" si="65"/>
        <v>0</v>
      </c>
      <c r="H100" s="68">
        <f t="shared" si="65"/>
        <v>0</v>
      </c>
      <c r="I100" s="68">
        <f t="shared" si="65"/>
        <v>0</v>
      </c>
      <c r="J100" s="68">
        <f t="shared" si="65"/>
        <v>0</v>
      </c>
      <c r="L100" s="68">
        <f t="shared" si="65"/>
        <v>0</v>
      </c>
      <c r="M100" s="68">
        <f t="shared" si="65"/>
        <v>0</v>
      </c>
      <c r="N100" s="68">
        <f t="shared" si="65"/>
        <v>0</v>
      </c>
      <c r="O100" s="68">
        <f t="shared" si="65"/>
        <v>0</v>
      </c>
      <c r="P100" s="68">
        <f t="shared" si="65"/>
        <v>0</v>
      </c>
      <c r="Q100" s="68">
        <f t="shared" si="65"/>
        <v>0</v>
      </c>
      <c r="R100" s="68">
        <f t="shared" si="65"/>
        <v>0</v>
      </c>
      <c r="S100" s="68">
        <f t="shared" si="65"/>
        <v>0</v>
      </c>
      <c r="T100" s="68">
        <f t="shared" si="65"/>
        <v>0</v>
      </c>
      <c r="U100" s="68">
        <f t="shared" si="65"/>
        <v>0</v>
      </c>
      <c r="V100" s="68">
        <f t="shared" si="65"/>
        <v>0</v>
      </c>
      <c r="W100" s="68">
        <f t="shared" si="65"/>
        <v>0</v>
      </c>
      <c r="X100" s="68">
        <f t="shared" si="65"/>
        <v>0</v>
      </c>
      <c r="Y100" s="68"/>
      <c r="Z100" s="68"/>
      <c r="AA100" s="68">
        <f t="shared" si="65"/>
        <v>0</v>
      </c>
      <c r="AB100" s="68">
        <f t="shared" si="65"/>
        <v>0</v>
      </c>
    </row>
  </sheetData>
  <mergeCells count="6">
    <mergeCell ref="C1:L1"/>
    <mergeCell ref="M1:AA1"/>
    <mergeCell ref="D37:L37"/>
    <mergeCell ref="M37:AA37"/>
    <mergeCell ref="D66:L66"/>
    <mergeCell ref="M66:AA66"/>
  </mergeCells>
  <printOptions horizontalCentered="1" verticalCentered="1"/>
  <pageMargins left="0.39370078740157483" right="0.39370078740157483" top="0.74803149606299213" bottom="0.74803149606299213" header="0.31496062992125984" footer="0.31496062992125984"/>
  <pageSetup paperSize="9" scale="32" orientation="landscape" horizontalDpi="200" verticalDpi="200" r:id="rId1"/>
  <ignoredErrors>
    <ignoredError sqref="K34:X35 K42:K47 I32:I35 C6:E6 C17:I17 C10:D10 F9:I10 K7:K10 K32:P32 R32:X32 C14 K25:W25 M22:R22 C23 D22:I22 N6:X6 T22:X22 K13:K14 C25:I25 C24:D24 F24:I24 K17:K23 P23:Q23 M17:X17 M8:X8 M13 N14:Q14 N16 N23 C8:I8 F7:I7 D13:I13 G14:I14 C19:I21 C18:F18 H18:I18 C16:E16 I16 K61:K62 K24:L24 N24:X24 M7 P7 M10:X10 M9 T13:U13 P16:Q16 K33:N33 P33:W33 U7:V7 T9:X9 T14:X14 T16:X16 T23:U23 M19:X21 M18:T18 V18:X18 W13:X13 W23:X23 G16 K49:K56 E23:I23"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H100"/>
  <sheetViews>
    <sheetView showZeros="0" zoomScale="90" zoomScaleNormal="90" workbookViewId="0">
      <pane xSplit="2" ySplit="2" topLeftCell="C3" activePane="bottomRight" state="frozen"/>
      <selection activeCell="AJ35" sqref="AJ35"/>
      <selection pane="topRight" activeCell="AJ35" sqref="AJ35"/>
      <selection pane="bottomLeft" activeCell="AJ35" sqref="AJ35"/>
      <selection pane="bottomRight" activeCell="AJ35" sqref="AJ35"/>
    </sheetView>
  </sheetViews>
  <sheetFormatPr baseColWidth="10" defaultColWidth="11.42578125" defaultRowHeight="15" x14ac:dyDescent="0.35"/>
  <cols>
    <col min="1" max="1" width="2.140625" style="1" customWidth="1"/>
    <col min="2" max="2" width="22.7109375" style="1" customWidth="1"/>
    <col min="3" max="3" width="9.7109375" style="1" customWidth="1"/>
    <col min="4" max="4" width="9.42578125" style="1" customWidth="1"/>
    <col min="5" max="6" width="9.140625" style="1" customWidth="1"/>
    <col min="7" max="7" width="9.5703125" style="1" customWidth="1"/>
    <col min="8" max="8" width="8.5703125" style="1" customWidth="1"/>
    <col min="9" max="9" width="9.140625" style="1" customWidth="1"/>
    <col min="10" max="10" width="9.28515625" style="1" customWidth="1"/>
    <col min="11" max="11" width="10.7109375" style="1" customWidth="1"/>
    <col min="12" max="12" width="11.42578125" style="1" customWidth="1"/>
    <col min="13" max="13" width="10.5703125" style="1" customWidth="1"/>
    <col min="14" max="14" width="9.85546875" style="1" customWidth="1"/>
    <col min="15" max="15" width="12" style="1" customWidth="1"/>
    <col min="16" max="16" width="9.85546875" style="1" customWidth="1"/>
    <col min="17" max="17" width="9.42578125" style="1" customWidth="1"/>
    <col min="18" max="19" width="10.140625" style="1" customWidth="1"/>
    <col min="20" max="20" width="8.7109375" style="1" customWidth="1"/>
    <col min="21" max="21" width="10" style="1" customWidth="1"/>
    <col min="22" max="22" width="9" style="1" customWidth="1"/>
    <col min="23" max="23" width="10.5703125" style="1" customWidth="1"/>
    <col min="24" max="26" width="12.140625" style="1" customWidth="1"/>
    <col min="27" max="27" width="11" style="1" customWidth="1"/>
    <col min="28" max="28" width="9.7109375" style="1" customWidth="1"/>
    <col min="29" max="29" width="7.7109375" style="1" customWidth="1"/>
    <col min="30" max="16384" width="11.42578125" style="1"/>
  </cols>
  <sheetData>
    <row r="1" spans="2:34" x14ac:dyDescent="0.35">
      <c r="C1" s="149" t="s">
        <v>0</v>
      </c>
      <c r="D1" s="150"/>
      <c r="E1" s="150"/>
      <c r="F1" s="150"/>
      <c r="G1" s="150"/>
      <c r="H1" s="150"/>
      <c r="I1" s="150"/>
      <c r="J1" s="150"/>
      <c r="K1" s="150"/>
      <c r="L1" s="151"/>
      <c r="M1" s="149" t="s">
        <v>1</v>
      </c>
      <c r="N1" s="150"/>
      <c r="O1" s="150"/>
      <c r="P1" s="150"/>
      <c r="Q1" s="150"/>
      <c r="R1" s="150"/>
      <c r="S1" s="150"/>
      <c r="T1" s="150"/>
      <c r="U1" s="150"/>
      <c r="V1" s="150"/>
      <c r="W1" s="150"/>
      <c r="X1" s="150"/>
      <c r="Y1" s="150"/>
      <c r="Z1" s="150"/>
      <c r="AA1" s="151"/>
    </row>
    <row r="2" spans="2:34" ht="45.75" customHeight="1" x14ac:dyDescent="0.35">
      <c r="B2" s="2" t="s">
        <v>106</v>
      </c>
      <c r="C2" s="3" t="s">
        <v>83</v>
      </c>
      <c r="D2" s="3" t="s">
        <v>84</v>
      </c>
      <c r="E2" s="3" t="s">
        <v>85</v>
      </c>
      <c r="F2" s="3" t="s">
        <v>86</v>
      </c>
      <c r="G2" s="3" t="s">
        <v>87</v>
      </c>
      <c r="H2" s="113" t="s">
        <v>124</v>
      </c>
      <c r="I2" s="3" t="s">
        <v>89</v>
      </c>
      <c r="J2" s="3" t="s">
        <v>90</v>
      </c>
      <c r="K2" s="3" t="s">
        <v>125</v>
      </c>
      <c r="L2" s="3" t="s">
        <v>10</v>
      </c>
      <c r="M2" s="3" t="s">
        <v>92</v>
      </c>
      <c r="N2" s="3" t="s">
        <v>93</v>
      </c>
      <c r="O2" s="3" t="s">
        <v>94</v>
      </c>
      <c r="P2" s="3" t="s">
        <v>95</v>
      </c>
      <c r="Q2" s="3" t="s">
        <v>96</v>
      </c>
      <c r="R2" s="3" t="s">
        <v>97</v>
      </c>
      <c r="S2" s="3" t="s">
        <v>98</v>
      </c>
      <c r="T2" s="3" t="s">
        <v>99</v>
      </c>
      <c r="U2" s="3" t="s">
        <v>100</v>
      </c>
      <c r="V2" s="3" t="s">
        <v>101</v>
      </c>
      <c r="W2" s="3" t="s">
        <v>126</v>
      </c>
      <c r="X2" s="113" t="s">
        <v>127</v>
      </c>
      <c r="Y2" s="113" t="s">
        <v>128</v>
      </c>
      <c r="Z2" s="113" t="s">
        <v>129</v>
      </c>
      <c r="AA2" s="3" t="s">
        <v>22</v>
      </c>
      <c r="AB2" s="3"/>
      <c r="AD2" s="19"/>
    </row>
    <row r="3" spans="2:34" hidden="1" x14ac:dyDescent="0.35">
      <c r="B3" s="4"/>
      <c r="C3" s="5" t="s">
        <v>24</v>
      </c>
      <c r="D3" s="5" t="s">
        <v>25</v>
      </c>
      <c r="E3" s="5" t="s">
        <v>26</v>
      </c>
      <c r="F3" s="5" t="s">
        <v>27</v>
      </c>
      <c r="G3" s="5" t="s">
        <v>26</v>
      </c>
      <c r="H3" s="5" t="s">
        <v>26</v>
      </c>
      <c r="I3" s="5" t="s">
        <v>27</v>
      </c>
      <c r="J3" s="5" t="s">
        <v>27</v>
      </c>
      <c r="K3" s="5" t="s">
        <v>26</v>
      </c>
      <c r="L3" s="4"/>
      <c r="M3" s="5" t="s">
        <v>27</v>
      </c>
      <c r="N3" s="5" t="s">
        <v>24</v>
      </c>
      <c r="O3" s="5" t="s">
        <v>24</v>
      </c>
      <c r="P3" s="5" t="s">
        <v>24</v>
      </c>
      <c r="Q3" s="5" t="s">
        <v>24</v>
      </c>
      <c r="R3" s="5" t="s">
        <v>24</v>
      </c>
      <c r="S3" s="5" t="s">
        <v>24</v>
      </c>
      <c r="T3" s="5" t="s">
        <v>26</v>
      </c>
      <c r="U3" s="5" t="s">
        <v>26</v>
      </c>
      <c r="V3" s="5" t="s">
        <v>28</v>
      </c>
      <c r="W3" s="5" t="s">
        <v>24</v>
      </c>
      <c r="X3" s="5" t="s">
        <v>24</v>
      </c>
      <c r="Y3" s="5"/>
      <c r="Z3" s="5"/>
      <c r="AA3" s="4"/>
      <c r="AB3" s="4"/>
    </row>
    <row r="4" spans="2:34" s="12" customFormat="1" hidden="1" x14ac:dyDescent="0.35">
      <c r="B4" s="6" t="s">
        <v>29</v>
      </c>
      <c r="C4" s="7">
        <v>7.1948773150458374</v>
      </c>
      <c r="D4" s="7">
        <v>1.2048408151726546</v>
      </c>
      <c r="E4" s="7">
        <v>1.4285829437369013</v>
      </c>
      <c r="F4" s="7">
        <v>11.629353395161814</v>
      </c>
      <c r="G4" s="7">
        <v>2.7778280621747231</v>
      </c>
      <c r="H4" s="7">
        <v>7.2055094621049687</v>
      </c>
      <c r="I4" s="9">
        <v>11.629533262194677</v>
      </c>
      <c r="J4" s="9">
        <v>11.629533262194677</v>
      </c>
      <c r="K4" s="7">
        <v>7.2055163336125405</v>
      </c>
      <c r="L4" s="8"/>
      <c r="M4" s="9">
        <v>11.629533262194677</v>
      </c>
      <c r="N4" s="9">
        <v>10.753851420746319</v>
      </c>
      <c r="O4" s="9">
        <v>8.0654264876862918</v>
      </c>
      <c r="P4" s="9">
        <v>7.5190456431535262</v>
      </c>
      <c r="Q4" s="9">
        <v>7.5190456431535262</v>
      </c>
      <c r="R4" s="9">
        <v>7.1949347853615295</v>
      </c>
      <c r="S4" s="9">
        <v>6.9929791324213628</v>
      </c>
      <c r="T4" s="9">
        <v>1.47057186586893</v>
      </c>
      <c r="U4" s="9">
        <v>1.4491330687278046</v>
      </c>
      <c r="V4" s="7">
        <v>7.2055094621049687</v>
      </c>
      <c r="W4" s="7">
        <v>7.2055094621049687</v>
      </c>
      <c r="X4" s="7">
        <v>7.2055094621049687</v>
      </c>
      <c r="Y4" s="7">
        <v>7.2055094621049687</v>
      </c>
      <c r="Z4" s="7">
        <v>7.2055094621049687</v>
      </c>
      <c r="AA4" s="10"/>
      <c r="AB4" s="11"/>
    </row>
    <row r="5" spans="2:34" s="12" customFormat="1" hidden="1" x14ac:dyDescent="0.35">
      <c r="B5" s="6"/>
      <c r="C5" s="7"/>
      <c r="D5" s="7"/>
      <c r="E5" s="7"/>
      <c r="F5" s="7"/>
      <c r="G5" s="7"/>
      <c r="H5" s="7"/>
      <c r="I5" s="7"/>
      <c r="J5" s="7"/>
      <c r="K5" s="7"/>
      <c r="L5" s="8"/>
      <c r="M5" s="9"/>
      <c r="N5" s="9"/>
      <c r="O5" s="9"/>
      <c r="P5" s="9"/>
      <c r="Q5" s="9"/>
      <c r="R5" s="9"/>
      <c r="S5" s="9"/>
      <c r="T5" s="9"/>
      <c r="U5" s="9"/>
      <c r="V5" s="7"/>
      <c r="W5" s="7"/>
      <c r="X5" s="7"/>
      <c r="Y5" s="7"/>
      <c r="Z5" s="7"/>
      <c r="AA5" s="10"/>
      <c r="AB5" s="11"/>
    </row>
    <row r="6" spans="2:34" s="19" customFormat="1" ht="17.100000000000001" customHeight="1" x14ac:dyDescent="0.25">
      <c r="B6" s="13" t="s">
        <v>30</v>
      </c>
      <c r="C6" s="14"/>
      <c r="D6" s="14"/>
      <c r="E6" s="14"/>
      <c r="F6" s="14">
        <v>1893.2514266538703</v>
      </c>
      <c r="G6" s="14">
        <v>1489.9586971935764</v>
      </c>
      <c r="H6" s="14">
        <v>1948.3208558665842</v>
      </c>
      <c r="I6" s="14">
        <v>80.787957684255531</v>
      </c>
      <c r="J6" s="14">
        <v>34.986358840587407</v>
      </c>
      <c r="K6" s="14">
        <v>77.520929816195547</v>
      </c>
      <c r="L6" s="15"/>
      <c r="M6" s="14">
        <f>SUMIF(M13:M21,"&gt;0")</f>
        <v>15671.549036727958</v>
      </c>
      <c r="N6" s="14">
        <f>SUMIF(N13:N21,"&gt;0")</f>
        <v>236.94243106000022</v>
      </c>
      <c r="O6" s="14">
        <f t="shared" ref="O6:X6" si="0">SUMIF(O13:O21,"&gt;0")</f>
        <v>2055.8743043550007</v>
      </c>
      <c r="P6" s="14">
        <f t="shared" si="0"/>
        <v>75.533530077399945</v>
      </c>
      <c r="Q6" s="14">
        <f t="shared" si="0"/>
        <v>1812.8047218575989</v>
      </c>
      <c r="R6" s="14">
        <f t="shared" si="0"/>
        <v>2533.7600822407139</v>
      </c>
      <c r="S6" s="14">
        <f t="shared" si="0"/>
        <v>2467.6569092209529</v>
      </c>
      <c r="T6" s="14">
        <f>SUMIF(T13:T21,"&gt;0")</f>
        <v>0</v>
      </c>
      <c r="U6" s="14">
        <f t="shared" si="0"/>
        <v>93.311860918047969</v>
      </c>
      <c r="V6" s="14">
        <f t="shared" si="0"/>
        <v>99.413002044185191</v>
      </c>
      <c r="W6" s="14">
        <f t="shared" si="0"/>
        <v>0</v>
      </c>
      <c r="X6" s="14">
        <f t="shared" si="0"/>
        <v>0</v>
      </c>
      <c r="Y6" s="14"/>
      <c r="Z6" s="14"/>
      <c r="AA6" s="16"/>
      <c r="AB6" s="16"/>
      <c r="AC6" s="17"/>
      <c r="AD6" s="18"/>
    </row>
    <row r="7" spans="2:34" s="19" customFormat="1" ht="17.100000000000001" customHeight="1" x14ac:dyDescent="0.25">
      <c r="B7" s="20" t="s">
        <v>31</v>
      </c>
      <c r="C7" s="21">
        <v>9632.7102599999962</v>
      </c>
      <c r="D7" s="21">
        <v>959.47995571302067</v>
      </c>
      <c r="E7" s="21">
        <v>1006.1749790000007</v>
      </c>
      <c r="F7" s="21"/>
      <c r="G7" s="21"/>
      <c r="H7" s="21"/>
      <c r="I7" s="21"/>
      <c r="J7" s="21"/>
      <c r="K7" s="21"/>
      <c r="L7" s="22"/>
      <c r="M7" s="21"/>
      <c r="N7" s="21">
        <v>8479.0516900000148</v>
      </c>
      <c r="O7" s="21">
        <v>8251.1386199999997</v>
      </c>
      <c r="P7" s="21"/>
      <c r="Q7" s="21">
        <v>1486.2945899999991</v>
      </c>
      <c r="R7" s="21">
        <v>7137.1526799999983</v>
      </c>
      <c r="S7" s="21">
        <v>6776.8644600000025</v>
      </c>
      <c r="T7" s="21">
        <v>410.51516953732789</v>
      </c>
      <c r="U7" s="21"/>
      <c r="V7" s="21"/>
      <c r="W7" s="21">
        <v>40.819999999999993</v>
      </c>
      <c r="X7" s="21">
        <v>286.31840999999991</v>
      </c>
      <c r="Y7" s="21">
        <v>586.66317999999978</v>
      </c>
      <c r="Z7" s="21">
        <v>342.95372999999995</v>
      </c>
      <c r="AA7" s="23"/>
      <c r="AB7" s="23"/>
      <c r="AC7" s="17"/>
    </row>
    <row r="8" spans="2:34" s="19" customFormat="1" ht="17.100000000000001" customHeight="1" x14ac:dyDescent="0.25">
      <c r="B8" s="13" t="s">
        <v>32</v>
      </c>
      <c r="C8" s="14"/>
      <c r="D8" s="14"/>
      <c r="E8" s="14"/>
      <c r="F8" s="14"/>
      <c r="G8" s="14"/>
      <c r="H8" s="14"/>
      <c r="I8" s="14"/>
      <c r="J8" s="14"/>
      <c r="K8" s="14"/>
      <c r="L8" s="15"/>
      <c r="M8" s="14"/>
      <c r="N8" s="14"/>
      <c r="O8" s="14"/>
      <c r="P8" s="14"/>
      <c r="Q8" s="14"/>
      <c r="R8" s="14"/>
      <c r="S8" s="14"/>
      <c r="T8" s="14"/>
      <c r="U8" s="14"/>
      <c r="V8" s="14"/>
      <c r="W8" s="14"/>
      <c r="X8" s="14"/>
      <c r="Y8" s="14"/>
      <c r="Z8" s="14"/>
      <c r="AA8" s="16"/>
      <c r="AB8" s="16"/>
      <c r="AE8" s="73"/>
      <c r="AF8" s="73"/>
      <c r="AG8" s="73"/>
      <c r="AH8" s="73"/>
    </row>
    <row r="9" spans="2:34" s="19" customFormat="1" ht="17.100000000000001" customHeight="1" x14ac:dyDescent="0.25">
      <c r="B9" s="20" t="s">
        <v>33</v>
      </c>
      <c r="C9" s="21">
        <v>-2.4034699999999711</v>
      </c>
      <c r="D9" s="21">
        <v>27.343682310412454</v>
      </c>
      <c r="E9" s="21">
        <v>-57.669459724133702</v>
      </c>
      <c r="F9" s="21"/>
      <c r="G9" s="21"/>
      <c r="H9" s="21"/>
      <c r="I9" s="21"/>
      <c r="J9" s="21"/>
      <c r="K9" s="21"/>
      <c r="L9" s="22"/>
      <c r="M9" s="21"/>
      <c r="N9" s="21">
        <v>-19.438070000000042</v>
      </c>
      <c r="O9" s="21">
        <v>7.8430000000000017</v>
      </c>
      <c r="P9" s="21">
        <v>0.34471999999999986</v>
      </c>
      <c r="Q9" s="21">
        <v>8.2732799999999944</v>
      </c>
      <c r="R9" s="21">
        <v>82.333999999999989</v>
      </c>
      <c r="S9" s="21">
        <v>-57.162000000000013</v>
      </c>
      <c r="T9" s="21"/>
      <c r="U9" s="21"/>
      <c r="V9" s="21"/>
      <c r="W9" s="21"/>
      <c r="X9" s="21"/>
      <c r="Y9" s="21"/>
      <c r="Z9" s="21"/>
      <c r="AA9" s="23"/>
      <c r="AB9" s="23"/>
      <c r="AC9" s="17"/>
      <c r="AE9" s="73"/>
      <c r="AF9" s="73"/>
      <c r="AG9" s="73"/>
      <c r="AH9" s="73"/>
    </row>
    <row r="10" spans="2:34" s="19" customFormat="1" ht="17.100000000000001" customHeight="1" x14ac:dyDescent="0.25">
      <c r="B10" s="13" t="s">
        <v>34</v>
      </c>
      <c r="C10" s="14"/>
      <c r="D10" s="14"/>
      <c r="E10" s="14"/>
      <c r="F10" s="14"/>
      <c r="G10" s="14"/>
      <c r="H10" s="14"/>
      <c r="I10" s="14"/>
      <c r="J10" s="14"/>
      <c r="K10" s="14"/>
      <c r="L10" s="15"/>
      <c r="M10" s="14"/>
      <c r="N10" s="14"/>
      <c r="O10" s="14"/>
      <c r="P10" s="14"/>
      <c r="Q10" s="14"/>
      <c r="R10" s="14"/>
      <c r="S10" s="14"/>
      <c r="T10" s="14"/>
      <c r="U10" s="14"/>
      <c r="V10" s="14"/>
      <c r="W10" s="14"/>
      <c r="X10" s="14"/>
      <c r="Y10" s="14"/>
      <c r="Z10" s="14"/>
      <c r="AA10" s="16"/>
      <c r="AB10" s="16"/>
      <c r="AE10" s="73"/>
      <c r="AF10" s="73"/>
      <c r="AG10" s="73"/>
      <c r="AH10" s="73"/>
    </row>
    <row r="11" spans="2:34" s="19" customFormat="1" ht="17.100000000000001" customHeight="1" x14ac:dyDescent="0.25">
      <c r="B11" s="20" t="s">
        <v>78</v>
      </c>
      <c r="C11" s="21"/>
      <c r="D11" s="21"/>
      <c r="E11" s="21"/>
      <c r="F11" s="21"/>
      <c r="G11" s="21"/>
      <c r="H11" s="21"/>
      <c r="I11" s="21"/>
      <c r="J11" s="21"/>
      <c r="K11" s="21"/>
      <c r="L11" s="21"/>
      <c r="M11" s="21"/>
      <c r="N11" s="21"/>
      <c r="O11" s="21"/>
      <c r="P11" s="21"/>
      <c r="Q11" s="21">
        <v>3287.7169285714285</v>
      </c>
      <c r="R11" s="21"/>
      <c r="S11" s="21"/>
      <c r="T11" s="21"/>
      <c r="U11" s="21"/>
      <c r="V11" s="21"/>
      <c r="W11" s="21"/>
      <c r="X11" s="21"/>
      <c r="Y11" s="21"/>
      <c r="Z11" s="21"/>
      <c r="AA11" s="23"/>
      <c r="AB11" s="23"/>
      <c r="AE11" s="84"/>
      <c r="AF11" s="84"/>
      <c r="AG11" s="84"/>
      <c r="AH11" s="84"/>
    </row>
    <row r="12" spans="2:34" s="19" customFormat="1" ht="17.100000000000001" customHeight="1" thickBot="1" x14ac:dyDescent="0.3">
      <c r="B12" s="24" t="s">
        <v>35</v>
      </c>
      <c r="C12" s="25">
        <f>C6+C7-C8+C9-C10-C11</f>
        <v>9630.3067899999969</v>
      </c>
      <c r="D12" s="25">
        <f t="shared" ref="D12:K12" si="1">D6+D7-D8+D9-D10-D11</f>
        <v>986.82363802343309</v>
      </c>
      <c r="E12" s="25">
        <f t="shared" si="1"/>
        <v>948.50551927586696</v>
      </c>
      <c r="F12" s="25">
        <f t="shared" si="1"/>
        <v>1893.2514266538703</v>
      </c>
      <c r="G12" s="25">
        <f t="shared" si="1"/>
        <v>1489.9586971935764</v>
      </c>
      <c r="H12" s="25">
        <f t="shared" si="1"/>
        <v>1948.3208558665842</v>
      </c>
      <c r="I12" s="25">
        <f t="shared" si="1"/>
        <v>80.787957684255531</v>
      </c>
      <c r="J12" s="25">
        <f t="shared" si="1"/>
        <v>34.986358840587407</v>
      </c>
      <c r="K12" s="25">
        <f t="shared" si="1"/>
        <v>77.520929816195547</v>
      </c>
      <c r="L12" s="26"/>
      <c r="M12" s="25">
        <f>M6+M7-M8+M9-M10-M11</f>
        <v>15671.549036727958</v>
      </c>
      <c r="N12" s="25">
        <f t="shared" ref="N12:Z12" si="2">N6+N7-N8+N9-N10-N11</f>
        <v>8696.5560510600153</v>
      </c>
      <c r="O12" s="25">
        <f t="shared" si="2"/>
        <v>10314.855924355001</v>
      </c>
      <c r="P12" s="25">
        <f t="shared" si="2"/>
        <v>75.87825007739994</v>
      </c>
      <c r="Q12" s="25">
        <f t="shared" si="2"/>
        <v>19.655663286169329</v>
      </c>
      <c r="R12" s="25">
        <f t="shared" si="2"/>
        <v>9753.246762240713</v>
      </c>
      <c r="S12" s="25">
        <f t="shared" si="2"/>
        <v>9187.3593692209542</v>
      </c>
      <c r="T12" s="25">
        <f t="shared" si="2"/>
        <v>410.51516953732789</v>
      </c>
      <c r="U12" s="25">
        <f t="shared" si="2"/>
        <v>93.311860918047969</v>
      </c>
      <c r="V12" s="25">
        <f t="shared" si="2"/>
        <v>99.413002044185191</v>
      </c>
      <c r="W12" s="25">
        <f t="shared" si="2"/>
        <v>40.819999999999993</v>
      </c>
      <c r="X12" s="25">
        <f t="shared" si="2"/>
        <v>286.31840999999991</v>
      </c>
      <c r="Y12" s="25">
        <f t="shared" si="2"/>
        <v>586.66317999999978</v>
      </c>
      <c r="Z12" s="25">
        <f t="shared" si="2"/>
        <v>342.95372999999995</v>
      </c>
      <c r="AA12" s="27"/>
      <c r="AB12" s="27"/>
      <c r="AC12" s="17"/>
      <c r="AE12" s="73"/>
      <c r="AF12" s="73"/>
      <c r="AG12" s="73"/>
      <c r="AH12" s="73"/>
    </row>
    <row r="13" spans="2:34" s="19" customFormat="1" ht="17.100000000000001" customHeight="1" x14ac:dyDescent="0.25">
      <c r="B13" s="28" t="s">
        <v>36</v>
      </c>
      <c r="C13" s="29">
        <v>-9680.142529824996</v>
      </c>
      <c r="D13" s="29"/>
      <c r="E13" s="29"/>
      <c r="F13" s="29"/>
      <c r="G13" s="29"/>
      <c r="H13" s="29"/>
      <c r="I13" s="29"/>
      <c r="J13" s="29"/>
      <c r="K13" s="29"/>
      <c r="L13" s="30"/>
      <c r="M13" s="29"/>
      <c r="N13" s="29">
        <v>236.94243106000022</v>
      </c>
      <c r="O13" s="29">
        <v>2055.8743043550007</v>
      </c>
      <c r="P13" s="29">
        <v>75.533530077399945</v>
      </c>
      <c r="Q13" s="29">
        <v>1812.8047218575989</v>
      </c>
      <c r="R13" s="29">
        <v>2533.7600822407139</v>
      </c>
      <c r="S13" s="29">
        <v>2467.6569092209529</v>
      </c>
      <c r="T13" s="29"/>
      <c r="U13" s="29"/>
      <c r="V13" s="29">
        <v>99.413002044185191</v>
      </c>
      <c r="W13" s="29"/>
      <c r="X13" s="29"/>
      <c r="Y13" s="29"/>
      <c r="Z13" s="29"/>
      <c r="AA13" s="31"/>
      <c r="AB13" s="31"/>
      <c r="AE13" s="73"/>
      <c r="AF13" s="73"/>
      <c r="AG13" s="73"/>
      <c r="AH13" s="73"/>
    </row>
    <row r="14" spans="2:34" s="19" customFormat="1" ht="17.100000000000001" customHeight="1" x14ac:dyDescent="0.25">
      <c r="B14" s="20" t="s">
        <v>79</v>
      </c>
      <c r="C14" s="21"/>
      <c r="D14" s="21">
        <v>-872.73118540163352</v>
      </c>
      <c r="E14" s="21">
        <v>-794.32</v>
      </c>
      <c r="F14" s="21">
        <v>-1891.6927182618533</v>
      </c>
      <c r="G14" s="21"/>
      <c r="H14" s="21"/>
      <c r="I14" s="21"/>
      <c r="J14" s="21">
        <v>-34.986358840587407</v>
      </c>
      <c r="K14" s="21"/>
      <c r="L14" s="22"/>
      <c r="M14" s="21">
        <v>12975.090568872372</v>
      </c>
      <c r="N14" s="21"/>
      <c r="O14" s="21"/>
      <c r="P14" s="21"/>
      <c r="Q14" s="21"/>
      <c r="R14" s="21">
        <v>-2126.6758692022372</v>
      </c>
      <c r="S14" s="21">
        <v>-6496.2363215003707</v>
      </c>
      <c r="T14" s="21"/>
      <c r="U14" s="21"/>
      <c r="V14" s="21"/>
      <c r="W14" s="21"/>
      <c r="X14" s="21"/>
      <c r="Y14" s="21"/>
      <c r="Z14" s="21"/>
      <c r="AA14" s="23"/>
      <c r="AB14" s="23"/>
      <c r="AE14" s="73"/>
      <c r="AF14" s="73"/>
      <c r="AG14" s="73"/>
      <c r="AH14" s="73"/>
    </row>
    <row r="15" spans="2:34" s="19" customFormat="1" ht="17.100000000000001" customHeight="1" x14ac:dyDescent="0.25">
      <c r="B15" s="13" t="s">
        <v>80</v>
      </c>
      <c r="C15" s="14"/>
      <c r="D15" s="14">
        <v>-0.8811444495421803</v>
      </c>
      <c r="E15" s="14"/>
      <c r="F15" s="14"/>
      <c r="G15" s="14"/>
      <c r="H15" s="14"/>
      <c r="I15" s="14"/>
      <c r="J15" s="14"/>
      <c r="K15" s="14"/>
      <c r="L15" s="15"/>
      <c r="M15" s="14">
        <v>963.18802615475204</v>
      </c>
      <c r="N15" s="14"/>
      <c r="O15" s="14"/>
      <c r="P15" s="14"/>
      <c r="Q15" s="14"/>
      <c r="R15" s="14">
        <v>-33.315491428571427</v>
      </c>
      <c r="S15" s="14">
        <v>-1516.9554314090685</v>
      </c>
      <c r="T15" s="14"/>
      <c r="U15" s="14"/>
      <c r="V15" s="14"/>
      <c r="W15" s="14"/>
      <c r="X15" s="14"/>
      <c r="Y15" s="14"/>
      <c r="Z15" s="14"/>
      <c r="AA15" s="16"/>
      <c r="AB15" s="16"/>
      <c r="AE15" s="73"/>
      <c r="AF15" s="73"/>
      <c r="AG15" s="73"/>
      <c r="AH15" s="73"/>
    </row>
    <row r="16" spans="2:34" s="19" customFormat="1" ht="17.100000000000001" customHeight="1" x14ac:dyDescent="0.25">
      <c r="B16" s="20" t="s">
        <v>37</v>
      </c>
      <c r="C16" s="21"/>
      <c r="D16" s="21"/>
      <c r="E16" s="21"/>
      <c r="F16" s="21">
        <v>-1.5587083920170326</v>
      </c>
      <c r="G16" s="21"/>
      <c r="H16" s="21">
        <v>-140.39092563202877</v>
      </c>
      <c r="I16" s="21"/>
      <c r="J16" s="21"/>
      <c r="K16" s="21">
        <v>-23.202465763092441</v>
      </c>
      <c r="L16" s="22"/>
      <c r="M16" s="21">
        <v>1733.2704417008333</v>
      </c>
      <c r="N16" s="21"/>
      <c r="O16" s="21">
        <v>-128.70965682201276</v>
      </c>
      <c r="P16" s="21"/>
      <c r="Q16" s="21"/>
      <c r="R16" s="21">
        <v>-1844.0885618700158</v>
      </c>
      <c r="S16" s="21">
        <v>-588.98183486539892</v>
      </c>
      <c r="T16" s="21"/>
      <c r="U16" s="21"/>
      <c r="V16" s="21"/>
      <c r="W16" s="21"/>
      <c r="X16" s="21"/>
      <c r="Y16" s="21"/>
      <c r="Z16" s="21"/>
      <c r="AA16" s="23"/>
      <c r="AB16" s="23"/>
      <c r="AE16" s="73"/>
      <c r="AF16" s="73"/>
      <c r="AG16" s="73"/>
      <c r="AH16" s="73"/>
    </row>
    <row r="17" spans="2:34" s="19" customFormat="1" ht="17.100000000000001" customHeight="1" x14ac:dyDescent="0.25">
      <c r="B17" s="13" t="s">
        <v>38</v>
      </c>
      <c r="C17" s="14"/>
      <c r="D17" s="14"/>
      <c r="E17" s="14"/>
      <c r="F17" s="14"/>
      <c r="G17" s="14"/>
      <c r="H17" s="14"/>
      <c r="I17" s="14"/>
      <c r="J17" s="14"/>
      <c r="K17" s="14"/>
      <c r="L17" s="15"/>
      <c r="M17" s="14"/>
      <c r="N17" s="14"/>
      <c r="O17" s="14"/>
      <c r="P17" s="14"/>
      <c r="Q17" s="14"/>
      <c r="R17" s="14"/>
      <c r="S17" s="14"/>
      <c r="T17" s="14"/>
      <c r="U17" s="14"/>
      <c r="V17" s="14"/>
      <c r="W17" s="14"/>
      <c r="X17" s="14"/>
      <c r="Y17" s="14"/>
      <c r="Z17" s="14"/>
      <c r="AA17" s="16"/>
      <c r="AB17" s="16"/>
      <c r="AE17" s="73"/>
      <c r="AF17" s="73"/>
      <c r="AG17" s="73"/>
      <c r="AH17" s="73"/>
    </row>
    <row r="18" spans="2:34" s="19" customFormat="1" ht="17.100000000000001" customHeight="1" x14ac:dyDescent="0.25">
      <c r="B18" s="20" t="s">
        <v>39</v>
      </c>
      <c r="C18" s="21"/>
      <c r="D18" s="21"/>
      <c r="E18" s="21"/>
      <c r="F18" s="21"/>
      <c r="G18" s="21">
        <v>-326.99914583189627</v>
      </c>
      <c r="H18" s="21"/>
      <c r="I18" s="21"/>
      <c r="J18" s="21"/>
      <c r="K18" s="21"/>
      <c r="L18" s="22"/>
      <c r="M18" s="21"/>
      <c r="N18" s="21"/>
      <c r="O18" s="21"/>
      <c r="P18" s="21"/>
      <c r="Q18" s="21"/>
      <c r="R18" s="21"/>
      <c r="S18" s="21"/>
      <c r="T18" s="21"/>
      <c r="U18" s="21">
        <v>93.311860918047969</v>
      </c>
      <c r="V18" s="21"/>
      <c r="W18" s="21"/>
      <c r="X18" s="21"/>
      <c r="Y18" s="21"/>
      <c r="Z18" s="21"/>
      <c r="AA18" s="23"/>
      <c r="AB18" s="23"/>
    </row>
    <row r="19" spans="2:34" s="19" customFormat="1" ht="17.100000000000001" customHeight="1" x14ac:dyDescent="0.25">
      <c r="B19" s="13" t="s">
        <v>40</v>
      </c>
      <c r="C19" s="14"/>
      <c r="D19" s="14"/>
      <c r="E19" s="14"/>
      <c r="F19" s="14"/>
      <c r="G19" s="14"/>
      <c r="H19" s="14"/>
      <c r="I19" s="14"/>
      <c r="J19" s="14"/>
      <c r="K19" s="14"/>
      <c r="L19" s="15"/>
      <c r="M19" s="14"/>
      <c r="N19" s="14"/>
      <c r="O19" s="14"/>
      <c r="P19" s="14"/>
      <c r="Q19" s="14"/>
      <c r="R19" s="14"/>
      <c r="S19" s="14"/>
      <c r="T19" s="14"/>
      <c r="U19" s="14"/>
      <c r="V19" s="14"/>
      <c r="W19" s="14"/>
      <c r="X19" s="14"/>
      <c r="Y19" s="14"/>
      <c r="Z19" s="14"/>
      <c r="AA19" s="16"/>
      <c r="AB19" s="16"/>
    </row>
    <row r="20" spans="2:34" s="19" customFormat="1" ht="17.100000000000001" customHeight="1" x14ac:dyDescent="0.25">
      <c r="B20" s="20" t="s">
        <v>41</v>
      </c>
      <c r="C20" s="21"/>
      <c r="D20" s="21"/>
      <c r="E20" s="21"/>
      <c r="F20" s="21"/>
      <c r="G20" s="21"/>
      <c r="H20" s="21"/>
      <c r="I20" s="21"/>
      <c r="J20" s="21"/>
      <c r="K20" s="21"/>
      <c r="L20" s="22"/>
      <c r="M20" s="21"/>
      <c r="N20" s="21"/>
      <c r="O20" s="21"/>
      <c r="P20" s="21"/>
      <c r="Q20" s="21"/>
      <c r="R20" s="21"/>
      <c r="S20" s="21"/>
      <c r="T20" s="21"/>
      <c r="U20" s="21"/>
      <c r="V20" s="21"/>
      <c r="W20" s="21"/>
      <c r="X20" s="21"/>
      <c r="Y20" s="21"/>
      <c r="Z20" s="21"/>
      <c r="AA20" s="23"/>
      <c r="AB20" s="23"/>
      <c r="AE20" s="143"/>
      <c r="AF20" s="143"/>
      <c r="AG20" s="143"/>
      <c r="AH20" s="143"/>
    </row>
    <row r="21" spans="2:34" s="19" customFormat="1" ht="17.100000000000001" customHeight="1" x14ac:dyDescent="0.25">
      <c r="B21" s="13" t="s">
        <v>42</v>
      </c>
      <c r="C21" s="14"/>
      <c r="D21" s="14"/>
      <c r="E21" s="14"/>
      <c r="F21" s="14"/>
      <c r="G21" s="14"/>
      <c r="H21" s="14"/>
      <c r="I21" s="14"/>
      <c r="J21" s="14"/>
      <c r="K21" s="14"/>
      <c r="L21" s="15"/>
      <c r="M21" s="14"/>
      <c r="N21" s="14"/>
      <c r="O21" s="14"/>
      <c r="P21" s="14"/>
      <c r="Q21" s="14"/>
      <c r="R21" s="14"/>
      <c r="S21" s="14"/>
      <c r="T21" s="14"/>
      <c r="U21" s="14"/>
      <c r="V21" s="14"/>
      <c r="W21" s="14"/>
      <c r="X21" s="14"/>
      <c r="Y21" s="14"/>
      <c r="Z21" s="14"/>
      <c r="AA21" s="16"/>
      <c r="AB21" s="16"/>
      <c r="AE21" s="143"/>
      <c r="AF21" s="143"/>
      <c r="AG21" s="143"/>
      <c r="AH21" s="143"/>
    </row>
    <row r="22" spans="2:34" s="19" customFormat="1" ht="17.100000000000001" customHeight="1" thickBot="1" x14ac:dyDescent="0.3">
      <c r="B22" s="32" t="s">
        <v>43</v>
      </c>
      <c r="C22" s="33">
        <f>SUM(C13:C21)</f>
        <v>-9680.142529824996</v>
      </c>
      <c r="D22" s="33">
        <f t="shared" ref="D22:K22" si="3">SUM(D13:D21)</f>
        <v>-873.61232985117567</v>
      </c>
      <c r="E22" s="33">
        <f t="shared" si="3"/>
        <v>-794.32</v>
      </c>
      <c r="F22" s="33">
        <f t="shared" si="3"/>
        <v>-1893.2514266538703</v>
      </c>
      <c r="G22" s="33">
        <f t="shared" si="3"/>
        <v>-326.99914583189627</v>
      </c>
      <c r="H22" s="33">
        <f t="shared" si="3"/>
        <v>-140.39092563202877</v>
      </c>
      <c r="I22" s="33">
        <f t="shared" si="3"/>
        <v>0</v>
      </c>
      <c r="J22" s="33">
        <f t="shared" si="3"/>
        <v>-34.986358840587407</v>
      </c>
      <c r="K22" s="33">
        <f t="shared" si="3"/>
        <v>-23.202465763092441</v>
      </c>
      <c r="L22" s="33"/>
      <c r="M22" s="33">
        <f>SUMIF(M13:M21,"&lt;0")</f>
        <v>0</v>
      </c>
      <c r="N22" s="33">
        <f t="shared" ref="N22:Z22" si="4">SUMIF(N13:N21,"&lt;0")</f>
        <v>0</v>
      </c>
      <c r="O22" s="33">
        <f t="shared" si="4"/>
        <v>-128.70965682201276</v>
      </c>
      <c r="P22" s="33">
        <f t="shared" si="4"/>
        <v>0</v>
      </c>
      <c r="Q22" s="33">
        <f t="shared" si="4"/>
        <v>0</v>
      </c>
      <c r="R22" s="33">
        <f t="shared" si="4"/>
        <v>-4004.0799225008245</v>
      </c>
      <c r="S22" s="33">
        <f>SUMIF(S13:S21,"&lt;0")</f>
        <v>-8602.1735877748379</v>
      </c>
      <c r="T22" s="33">
        <f t="shared" si="4"/>
        <v>0</v>
      </c>
      <c r="U22" s="33">
        <f t="shared" si="4"/>
        <v>0</v>
      </c>
      <c r="V22" s="33">
        <f t="shared" si="4"/>
        <v>0</v>
      </c>
      <c r="W22" s="33">
        <f t="shared" si="4"/>
        <v>0</v>
      </c>
      <c r="X22" s="33">
        <f t="shared" si="4"/>
        <v>0</v>
      </c>
      <c r="Y22" s="33">
        <f t="shared" si="4"/>
        <v>0</v>
      </c>
      <c r="Z22" s="33">
        <f t="shared" si="4"/>
        <v>0</v>
      </c>
      <c r="AA22" s="34"/>
      <c r="AB22" s="34"/>
      <c r="AE22" s="143"/>
      <c r="AF22" s="143"/>
      <c r="AG22" s="143"/>
      <c r="AH22" s="143"/>
    </row>
    <row r="23" spans="2:34" s="19" customFormat="1" ht="17.100000000000001" customHeight="1" x14ac:dyDescent="0.25">
      <c r="B23" s="28" t="s">
        <v>44</v>
      </c>
      <c r="C23" s="29"/>
      <c r="D23" s="29">
        <v>0</v>
      </c>
      <c r="E23" s="29"/>
      <c r="F23" s="29"/>
      <c r="G23" s="29"/>
      <c r="H23" s="29"/>
      <c r="I23" s="29"/>
      <c r="J23" s="29"/>
      <c r="K23" s="29"/>
      <c r="L23" s="35"/>
      <c r="M23" s="29">
        <v>547.88083908947362</v>
      </c>
      <c r="N23" s="29"/>
      <c r="O23" s="29">
        <v>16.141836001902291</v>
      </c>
      <c r="P23" s="29"/>
      <c r="Q23" s="29"/>
      <c r="R23" s="29">
        <v>1.8617038605465226</v>
      </c>
      <c r="S23" s="29">
        <v>253.47301318028065</v>
      </c>
      <c r="T23" s="29"/>
      <c r="U23" s="29"/>
      <c r="V23" s="29">
        <v>99.413002044185191</v>
      </c>
      <c r="W23" s="29"/>
      <c r="X23" s="29"/>
      <c r="Y23" s="29"/>
      <c r="Z23" s="29"/>
      <c r="AA23" s="31"/>
      <c r="AB23" s="31"/>
      <c r="AE23" s="143"/>
      <c r="AF23" s="143"/>
      <c r="AG23" s="143"/>
      <c r="AH23" s="143"/>
    </row>
    <row r="24" spans="2:34" s="19" customFormat="1" ht="17.100000000000001" customHeight="1" x14ac:dyDescent="0.25">
      <c r="B24" s="20" t="s">
        <v>45</v>
      </c>
      <c r="C24" s="21"/>
      <c r="D24" s="21"/>
      <c r="E24" s="21">
        <v>16.033634678083857</v>
      </c>
      <c r="F24" s="21"/>
      <c r="G24" s="21"/>
      <c r="H24" s="21"/>
      <c r="I24" s="21"/>
      <c r="J24" s="21"/>
      <c r="K24" s="21"/>
      <c r="L24" s="36"/>
      <c r="M24" s="21">
        <v>2012.0624499138621</v>
      </c>
      <c r="N24" s="21"/>
      <c r="O24" s="21"/>
      <c r="P24" s="21"/>
      <c r="Q24" s="21"/>
      <c r="R24" s="21"/>
      <c r="S24" s="21"/>
      <c r="T24" s="21"/>
      <c r="U24" s="21"/>
      <c r="V24" s="21"/>
      <c r="W24" s="21"/>
      <c r="X24" s="21"/>
      <c r="Y24" s="21"/>
      <c r="Z24" s="21"/>
      <c r="AA24" s="23"/>
      <c r="AB24" s="23"/>
    </row>
    <row r="25" spans="2:34" s="19" customFormat="1" ht="17.100000000000001" customHeight="1" thickBot="1" x14ac:dyDescent="0.3">
      <c r="B25" s="109" t="s">
        <v>46</v>
      </c>
      <c r="C25" s="110">
        <f>IFERROR(C12+C22-C32-C24-C23-C33, " ")</f>
        <v>-49.835739824999109</v>
      </c>
      <c r="D25" s="110">
        <f t="shared" ref="D25:Z25" si="5">IFERROR(D12+D22-D32-D24-D23-D33, " ")</f>
        <v>2.8421709430404007E-14</v>
      </c>
      <c r="E25" s="110">
        <f t="shared" si="5"/>
        <v>54.494191911429212</v>
      </c>
      <c r="F25" s="110">
        <f t="shared" si="5"/>
        <v>0</v>
      </c>
      <c r="G25" s="110">
        <f t="shared" si="5"/>
        <v>2.2737367544323206E-13</v>
      </c>
      <c r="H25" s="110">
        <f t="shared" si="5"/>
        <v>0</v>
      </c>
      <c r="I25" s="110">
        <f t="shared" si="5"/>
        <v>0</v>
      </c>
      <c r="J25" s="110">
        <f t="shared" si="5"/>
        <v>0</v>
      </c>
      <c r="K25" s="110">
        <f t="shared" si="5"/>
        <v>-7.1054273576010019E-15</v>
      </c>
      <c r="L25" s="110"/>
      <c r="M25" s="110">
        <f t="shared" si="5"/>
        <v>1.0142999991558099E-3</v>
      </c>
      <c r="N25" s="110">
        <f t="shared" si="5"/>
        <v>-33.061091797128029</v>
      </c>
      <c r="O25" s="110">
        <f t="shared" si="5"/>
        <v>2.2737367544323206E-12</v>
      </c>
      <c r="P25" s="110">
        <f t="shared" si="5"/>
        <v>0.34472000000000946</v>
      </c>
      <c r="Q25" s="110">
        <f t="shared" si="5"/>
        <v>-3.943512183468556E-13</v>
      </c>
      <c r="R25" s="110">
        <f t="shared" si="5"/>
        <v>2.3916424396475122E-12</v>
      </c>
      <c r="S25" s="110">
        <f t="shared" si="5"/>
        <v>-1.3642420526593924E-12</v>
      </c>
      <c r="T25" s="110">
        <f t="shared" si="5"/>
        <v>0</v>
      </c>
      <c r="U25" s="110">
        <f t="shared" si="5"/>
        <v>0</v>
      </c>
      <c r="V25" s="110">
        <f t="shared" si="5"/>
        <v>0</v>
      </c>
      <c r="W25" s="110">
        <f t="shared" si="5"/>
        <v>0</v>
      </c>
      <c r="X25" s="110">
        <f t="shared" si="5"/>
        <v>0</v>
      </c>
      <c r="Y25" s="110">
        <f t="shared" si="5"/>
        <v>0</v>
      </c>
      <c r="Z25" s="110">
        <f t="shared" si="5"/>
        <v>0</v>
      </c>
      <c r="AA25" s="110"/>
      <c r="AB25" s="110"/>
      <c r="AE25" s="73"/>
      <c r="AF25" s="73"/>
      <c r="AG25" s="73"/>
      <c r="AH25" s="73"/>
    </row>
    <row r="26" spans="2:34" s="19" customFormat="1" ht="17.100000000000001" customHeight="1" x14ac:dyDescent="0.25">
      <c r="B26" s="118" t="s">
        <v>135</v>
      </c>
      <c r="C26" s="29"/>
      <c r="D26" s="29">
        <v>5.9380453303728284</v>
      </c>
      <c r="E26" s="29"/>
      <c r="F26" s="29"/>
      <c r="G26" s="29"/>
      <c r="H26" s="29"/>
      <c r="I26" s="29"/>
      <c r="J26" s="29"/>
      <c r="K26" s="29"/>
      <c r="L26" s="35"/>
      <c r="M26" s="29">
        <v>31.994826000000003</v>
      </c>
      <c r="N26" s="29">
        <v>3633.4433938478101</v>
      </c>
      <c r="O26" s="29">
        <v>8744.5624803844858</v>
      </c>
      <c r="P26" s="29"/>
      <c r="Q26" s="29">
        <v>19.655663286169723</v>
      </c>
      <c r="R26" s="29">
        <v>4450.6878814002075</v>
      </c>
      <c r="S26" s="29"/>
      <c r="T26" s="29"/>
      <c r="U26" s="29"/>
      <c r="V26" s="29"/>
      <c r="W26" s="29">
        <v>40.819999999999993</v>
      </c>
      <c r="X26" s="29"/>
      <c r="Y26" s="29"/>
      <c r="Z26" s="29"/>
      <c r="AA26" s="31"/>
      <c r="AB26" s="31"/>
      <c r="AE26" s="73"/>
      <c r="AF26" s="73"/>
      <c r="AG26" s="73"/>
      <c r="AH26" s="73"/>
    </row>
    <row r="27" spans="2:34" s="19" customFormat="1" ht="17.100000000000001" customHeight="1" x14ac:dyDescent="0.25">
      <c r="B27" s="121" t="s">
        <v>136</v>
      </c>
      <c r="C27" s="21"/>
      <c r="D27" s="21">
        <v>107.27326284188456</v>
      </c>
      <c r="E27" s="21">
        <v>83.65769268635384</v>
      </c>
      <c r="F27" s="21"/>
      <c r="G27" s="21"/>
      <c r="H27" s="21">
        <v>1807.9299302345555</v>
      </c>
      <c r="I27" s="21"/>
      <c r="J27" s="21"/>
      <c r="K27" s="21">
        <v>35.611538850350719</v>
      </c>
      <c r="L27" s="36"/>
      <c r="M27" s="21">
        <v>4871.5783464379729</v>
      </c>
      <c r="N27" s="21">
        <v>451.59855766747671</v>
      </c>
      <c r="O27" s="21">
        <v>8.9346107956850105</v>
      </c>
      <c r="P27" s="21"/>
      <c r="Q27" s="21"/>
      <c r="R27" s="21">
        <v>784.00279774830676</v>
      </c>
      <c r="S27" s="21">
        <v>331.7127682658371</v>
      </c>
      <c r="T27" s="21">
        <v>410.51516953732789</v>
      </c>
      <c r="U27" s="21"/>
      <c r="V27" s="21"/>
      <c r="W27" s="21"/>
      <c r="X27" s="21"/>
      <c r="Y27" s="21"/>
      <c r="Z27" s="21"/>
      <c r="AA27" s="23"/>
      <c r="AB27" s="37"/>
      <c r="AE27" s="73"/>
      <c r="AF27" s="73"/>
      <c r="AG27" s="73"/>
      <c r="AH27" s="73"/>
    </row>
    <row r="28" spans="2:34" s="19" customFormat="1" ht="17.100000000000001" customHeight="1" x14ac:dyDescent="0.25">
      <c r="B28" s="120" t="s">
        <v>137</v>
      </c>
      <c r="C28" s="14"/>
      <c r="D28" s="14"/>
      <c r="E28" s="14"/>
      <c r="F28" s="14"/>
      <c r="G28" s="14">
        <v>1162.8441580256767</v>
      </c>
      <c r="H28" s="14"/>
      <c r="I28" s="14">
        <v>76.68346498663567</v>
      </c>
      <c r="J28" s="14"/>
      <c r="K28" s="14">
        <v>18.706925202752391</v>
      </c>
      <c r="L28" s="38"/>
      <c r="M28" s="14">
        <v>4725.9437100277783</v>
      </c>
      <c r="N28" s="14">
        <v>3988.9770669007994</v>
      </c>
      <c r="O28" s="14"/>
      <c r="P28" s="14">
        <v>75.533530077399931</v>
      </c>
      <c r="Q28" s="14"/>
      <c r="R28" s="14"/>
      <c r="S28" s="14"/>
      <c r="T28" s="14"/>
      <c r="U28" s="14">
        <v>91.289611307397607</v>
      </c>
      <c r="V28" s="14"/>
      <c r="W28" s="14"/>
      <c r="X28" s="14"/>
      <c r="Y28" s="14"/>
      <c r="Z28" s="14"/>
      <c r="AA28" s="16"/>
      <c r="AB28" s="16"/>
      <c r="AE28" s="73"/>
      <c r="AF28" s="73"/>
      <c r="AG28" s="73"/>
      <c r="AH28" s="73"/>
    </row>
    <row r="29" spans="2:34" s="19" customFormat="1" ht="17.100000000000001" customHeight="1" x14ac:dyDescent="0.25">
      <c r="B29" s="121" t="s">
        <v>138</v>
      </c>
      <c r="C29" s="21"/>
      <c r="D29" s="21"/>
      <c r="E29" s="21"/>
      <c r="F29" s="21"/>
      <c r="G29" s="21">
        <v>0.11539333600317085</v>
      </c>
      <c r="H29" s="21"/>
      <c r="I29" s="21">
        <v>4.1044926976198663</v>
      </c>
      <c r="J29" s="21"/>
      <c r="K29" s="21"/>
      <c r="L29" s="36"/>
      <c r="M29" s="21">
        <v>2937.0258559187955</v>
      </c>
      <c r="N29" s="21">
        <v>521.43336486336489</v>
      </c>
      <c r="O29" s="21">
        <v>0.14832364148619137</v>
      </c>
      <c r="P29" s="21"/>
      <c r="Q29" s="21"/>
      <c r="R29" s="21">
        <v>139.66094915405188</v>
      </c>
      <c r="S29" s="21"/>
      <c r="T29" s="21"/>
      <c r="U29" s="21">
        <v>2.022249610650364</v>
      </c>
      <c r="V29" s="21"/>
      <c r="W29" s="21"/>
      <c r="X29" s="21"/>
      <c r="Y29" s="21"/>
      <c r="Z29" s="21"/>
      <c r="AA29" s="23"/>
      <c r="AB29" s="23"/>
      <c r="AE29" s="73"/>
      <c r="AF29" s="73"/>
      <c r="AG29" s="73"/>
      <c r="AH29" s="73"/>
    </row>
    <row r="30" spans="2:34" s="19" customFormat="1" ht="17.100000000000001" customHeight="1" x14ac:dyDescent="0.25">
      <c r="B30" s="120" t="s">
        <v>139</v>
      </c>
      <c r="C30" s="14"/>
      <c r="D30" s="14"/>
      <c r="E30" s="14"/>
      <c r="F30" s="14"/>
      <c r="G30" s="14"/>
      <c r="H30" s="14"/>
      <c r="I30" s="14"/>
      <c r="J30" s="14"/>
      <c r="K30" s="14"/>
      <c r="L30" s="38"/>
      <c r="M30" s="14">
        <v>545.06199504007577</v>
      </c>
      <c r="N30" s="14"/>
      <c r="O30" s="14"/>
      <c r="P30" s="14"/>
      <c r="Q30" s="14"/>
      <c r="R30" s="14">
        <v>372.95350757677284</v>
      </c>
      <c r="S30" s="14"/>
      <c r="T30" s="14"/>
      <c r="U30" s="14"/>
      <c r="V30" s="14"/>
      <c r="W30" s="14"/>
      <c r="X30" s="14"/>
      <c r="Y30" s="14"/>
      <c r="Z30" s="14"/>
      <c r="AA30" s="16"/>
      <c r="AB30" s="16"/>
    </row>
    <row r="31" spans="2:34" s="19" customFormat="1" ht="17.100000000000001" customHeight="1" x14ac:dyDescent="0.25">
      <c r="B31" s="121" t="s">
        <v>140</v>
      </c>
      <c r="C31" s="21"/>
      <c r="D31" s="21"/>
      <c r="E31" s="21"/>
      <c r="F31" s="21"/>
      <c r="G31" s="21"/>
      <c r="H31" s="21"/>
      <c r="I31" s="21"/>
      <c r="J31" s="21"/>
      <c r="K31" s="21"/>
      <c r="L31" s="36"/>
      <c r="M31" s="21"/>
      <c r="N31" s="21">
        <v>134.16475957769268</v>
      </c>
      <c r="O31" s="21">
        <v>177.02914496931308</v>
      </c>
      <c r="P31" s="21"/>
      <c r="Q31" s="21"/>
      <c r="R31" s="21"/>
      <c r="S31" s="21"/>
      <c r="T31" s="21"/>
      <c r="U31" s="21"/>
      <c r="V31" s="21"/>
      <c r="W31" s="21"/>
      <c r="X31" s="21"/>
      <c r="Y31" s="21"/>
      <c r="Z31" s="21"/>
      <c r="AA31" s="23"/>
      <c r="AB31" s="23"/>
    </row>
    <row r="32" spans="2:34" s="19" customFormat="1" ht="17.100000000000001" customHeight="1" x14ac:dyDescent="0.25">
      <c r="B32" s="39" t="s">
        <v>51</v>
      </c>
      <c r="C32" s="40">
        <f t="shared" ref="C32:K32" si="6">SUM(C26:C31)</f>
        <v>0</v>
      </c>
      <c r="D32" s="40">
        <f t="shared" si="6"/>
        <v>113.21130817225739</v>
      </c>
      <c r="E32" s="40">
        <f t="shared" si="6"/>
        <v>83.65769268635384</v>
      </c>
      <c r="F32" s="40">
        <f t="shared" si="6"/>
        <v>0</v>
      </c>
      <c r="G32" s="40">
        <f t="shared" si="6"/>
        <v>1162.9595513616798</v>
      </c>
      <c r="H32" s="40">
        <f t="shared" si="6"/>
        <v>1807.9299302345555</v>
      </c>
      <c r="I32" s="40">
        <f t="shared" ref="I32:J32" si="7">SUM(I26:I31)</f>
        <v>80.787957684255531</v>
      </c>
      <c r="J32" s="40">
        <f t="shared" si="7"/>
        <v>0</v>
      </c>
      <c r="K32" s="40">
        <f t="shared" si="6"/>
        <v>54.318464053103114</v>
      </c>
      <c r="L32" s="40"/>
      <c r="M32" s="40">
        <f t="shared" ref="M32:X32" si="8">SUM(M26:M31)</f>
        <v>13111.604733424623</v>
      </c>
      <c r="N32" s="40">
        <f t="shared" si="8"/>
        <v>8729.6171428571433</v>
      </c>
      <c r="O32" s="40">
        <f t="shared" si="8"/>
        <v>8930.6745597909685</v>
      </c>
      <c r="P32" s="40">
        <f t="shared" si="8"/>
        <v>75.533530077399931</v>
      </c>
      <c r="Q32" s="40">
        <f t="shared" si="8"/>
        <v>19.655663286169723</v>
      </c>
      <c r="R32" s="40">
        <f t="shared" si="8"/>
        <v>5747.3051358793391</v>
      </c>
      <c r="S32" s="40">
        <f t="shared" si="8"/>
        <v>331.7127682658371</v>
      </c>
      <c r="T32" s="40">
        <f t="shared" si="8"/>
        <v>410.51516953732789</v>
      </c>
      <c r="U32" s="40">
        <f t="shared" si="8"/>
        <v>93.311860918047969</v>
      </c>
      <c r="V32" s="40">
        <f t="shared" si="8"/>
        <v>0</v>
      </c>
      <c r="W32" s="40">
        <f t="shared" si="8"/>
        <v>40.819999999999993</v>
      </c>
      <c r="X32" s="40">
        <f t="shared" si="8"/>
        <v>0</v>
      </c>
      <c r="Y32" s="40"/>
      <c r="Z32" s="40"/>
      <c r="AA32" s="40"/>
      <c r="AB32" s="40"/>
      <c r="AC32" s="71"/>
    </row>
    <row r="33" spans="2:30" s="19" customFormat="1" ht="17.100000000000001" customHeight="1" x14ac:dyDescent="0.25">
      <c r="B33" s="13" t="s">
        <v>52</v>
      </c>
      <c r="C33" s="14"/>
      <c r="D33" s="14"/>
      <c r="E33" s="14"/>
      <c r="F33" s="14"/>
      <c r="G33" s="14"/>
      <c r="H33" s="14"/>
      <c r="I33" s="14"/>
      <c r="J33" s="14"/>
      <c r="K33" s="14"/>
      <c r="L33" s="38"/>
      <c r="M33" s="14"/>
      <c r="N33" s="14"/>
      <c r="O33" s="14">
        <v>1239.3298717401146</v>
      </c>
      <c r="P33" s="14"/>
      <c r="Q33" s="14"/>
      <c r="R33" s="14"/>
      <c r="S33" s="14"/>
      <c r="T33" s="14"/>
      <c r="U33" s="14"/>
      <c r="V33" s="14"/>
      <c r="W33" s="14"/>
      <c r="X33" s="14">
        <v>286.31840999999991</v>
      </c>
      <c r="Y33" s="14">
        <v>586.66317999999978</v>
      </c>
      <c r="Z33" s="14">
        <v>342.95372999999995</v>
      </c>
      <c r="AA33" s="16"/>
      <c r="AB33" s="16"/>
    </row>
    <row r="34" spans="2:30" s="19" customFormat="1" ht="17.100000000000001" customHeight="1" thickBot="1" x14ac:dyDescent="0.3">
      <c r="B34" s="32" t="s">
        <v>53</v>
      </c>
      <c r="C34" s="33">
        <f t="shared" ref="C34:K34" si="9">C33+C32</f>
        <v>0</v>
      </c>
      <c r="D34" s="33">
        <f t="shared" si="9"/>
        <v>113.21130817225739</v>
      </c>
      <c r="E34" s="33">
        <f t="shared" si="9"/>
        <v>83.65769268635384</v>
      </c>
      <c r="F34" s="33">
        <f t="shared" si="9"/>
        <v>0</v>
      </c>
      <c r="G34" s="33">
        <f t="shared" si="9"/>
        <v>1162.9595513616798</v>
      </c>
      <c r="H34" s="33">
        <f t="shared" si="9"/>
        <v>1807.9299302345555</v>
      </c>
      <c r="I34" s="33">
        <f t="shared" si="9"/>
        <v>80.787957684255531</v>
      </c>
      <c r="J34" s="33">
        <f t="shared" ref="J34" si="10">J33+J32</f>
        <v>0</v>
      </c>
      <c r="K34" s="33">
        <f t="shared" si="9"/>
        <v>54.318464053103114</v>
      </c>
      <c r="L34" s="41"/>
      <c r="M34" s="33">
        <f>M33+M32</f>
        <v>13111.604733424623</v>
      </c>
      <c r="N34" s="33">
        <f t="shared" ref="N34:R34" si="11">N33+N32</f>
        <v>8729.6171428571433</v>
      </c>
      <c r="O34" s="33">
        <f t="shared" si="11"/>
        <v>10170.004431531082</v>
      </c>
      <c r="P34" s="33">
        <f t="shared" si="11"/>
        <v>75.533530077399931</v>
      </c>
      <c r="Q34" s="33">
        <f t="shared" si="11"/>
        <v>19.655663286169723</v>
      </c>
      <c r="R34" s="33">
        <f t="shared" si="11"/>
        <v>5747.3051358793391</v>
      </c>
      <c r="S34" s="33">
        <f>S33+S32</f>
        <v>331.7127682658371</v>
      </c>
      <c r="T34" s="33">
        <f t="shared" ref="T34:Z34" si="12">T33+T32</f>
        <v>410.51516953732789</v>
      </c>
      <c r="U34" s="33">
        <f t="shared" si="12"/>
        <v>93.311860918047969</v>
      </c>
      <c r="V34" s="33">
        <f t="shared" si="12"/>
        <v>0</v>
      </c>
      <c r="W34" s="33">
        <f t="shared" si="12"/>
        <v>40.819999999999993</v>
      </c>
      <c r="X34" s="33">
        <f t="shared" si="12"/>
        <v>286.31840999999991</v>
      </c>
      <c r="Y34" s="33">
        <f t="shared" si="12"/>
        <v>586.66317999999978</v>
      </c>
      <c r="Z34" s="33">
        <f t="shared" si="12"/>
        <v>342.95372999999995</v>
      </c>
      <c r="AA34" s="33"/>
      <c r="AB34" s="33"/>
    </row>
    <row r="35" spans="2:30" s="19" customFormat="1" ht="17.100000000000001" customHeight="1" x14ac:dyDescent="0.25">
      <c r="B35" s="42" t="s">
        <v>54</v>
      </c>
      <c r="C35" s="43">
        <f t="shared" ref="C35:Z35" si="13">IFERROR(C25/C12, " ")</f>
        <v>-5.1748860043324876E-3</v>
      </c>
      <c r="D35" s="43">
        <f t="shared" si="13"/>
        <v>2.8801204526607726E-17</v>
      </c>
      <c r="E35" s="43">
        <f t="shared" si="13"/>
        <v>5.7452688259560791E-2</v>
      </c>
      <c r="F35" s="43">
        <f t="shared" si="13"/>
        <v>0</v>
      </c>
      <c r="G35" s="43">
        <f t="shared" si="13"/>
        <v>1.5260401236054635E-16</v>
      </c>
      <c r="H35" s="43">
        <f t="shared" si="13"/>
        <v>0</v>
      </c>
      <c r="I35" s="43">
        <f t="shared" si="13"/>
        <v>0</v>
      </c>
      <c r="J35" s="43">
        <f t="shared" ref="J35" si="14">IFERROR(J25/J12, " ")</f>
        <v>0</v>
      </c>
      <c r="K35" s="43">
        <f t="shared" si="13"/>
        <v>-9.165818024175127E-17</v>
      </c>
      <c r="L35" s="43"/>
      <c r="M35" s="43">
        <f t="shared" si="13"/>
        <v>6.4722383012597473E-8</v>
      </c>
      <c r="N35" s="43">
        <f t="shared" si="13"/>
        <v>-3.8016303928838867E-3</v>
      </c>
      <c r="O35" s="43">
        <f t="shared" si="13"/>
        <v>2.2043320537940522E-16</v>
      </c>
      <c r="P35" s="43">
        <f t="shared" si="13"/>
        <v>4.5430673433872861E-3</v>
      </c>
      <c r="Q35" s="43">
        <f t="shared" si="13"/>
        <v>-2.0062981981602225E-14</v>
      </c>
      <c r="R35" s="43">
        <f t="shared" si="13"/>
        <v>2.4521500357262116E-16</v>
      </c>
      <c r="S35" s="43">
        <f t="shared" si="13"/>
        <v>-1.4849120381965354E-16</v>
      </c>
      <c r="T35" s="43">
        <f t="shared" si="13"/>
        <v>0</v>
      </c>
      <c r="U35" s="43">
        <f t="shared" si="13"/>
        <v>0</v>
      </c>
      <c r="V35" s="43">
        <f t="shared" si="13"/>
        <v>0</v>
      </c>
      <c r="W35" s="43">
        <f t="shared" si="13"/>
        <v>0</v>
      </c>
      <c r="X35" s="43">
        <f t="shared" si="13"/>
        <v>0</v>
      </c>
      <c r="Y35" s="43">
        <f t="shared" si="13"/>
        <v>0</v>
      </c>
      <c r="Z35" s="43">
        <f t="shared" si="13"/>
        <v>0</v>
      </c>
      <c r="AA35" s="43"/>
      <c r="AB35" s="43"/>
    </row>
    <row r="36" spans="2:30" x14ac:dyDescent="0.35">
      <c r="M36" s="44"/>
      <c r="O36" s="44"/>
      <c r="P36" s="44"/>
      <c r="R36" s="44"/>
    </row>
    <row r="37" spans="2:30" x14ac:dyDescent="0.35">
      <c r="D37" s="149" t="s">
        <v>0</v>
      </c>
      <c r="E37" s="150"/>
      <c r="F37" s="150"/>
      <c r="G37" s="150"/>
      <c r="H37" s="150"/>
      <c r="I37" s="150"/>
      <c r="J37" s="150"/>
      <c r="K37" s="150"/>
      <c r="L37" s="151"/>
      <c r="M37" s="152" t="s">
        <v>1</v>
      </c>
      <c r="N37" s="153"/>
      <c r="O37" s="153"/>
      <c r="P37" s="153"/>
      <c r="Q37" s="153"/>
      <c r="R37" s="153"/>
      <c r="S37" s="153"/>
      <c r="T37" s="153"/>
      <c r="U37" s="153"/>
      <c r="V37" s="153"/>
      <c r="W37" s="153"/>
      <c r="X37" s="153"/>
      <c r="Y37" s="153"/>
      <c r="Z37" s="153"/>
      <c r="AA37" s="154"/>
    </row>
    <row r="38" spans="2:30" ht="45.75" customHeight="1" x14ac:dyDescent="0.35">
      <c r="B38" s="2" t="s">
        <v>106</v>
      </c>
      <c r="C38" s="3" t="s">
        <v>83</v>
      </c>
      <c r="D38" s="3" t="s">
        <v>84</v>
      </c>
      <c r="E38" s="3" t="s">
        <v>85</v>
      </c>
      <c r="F38" s="3" t="s">
        <v>86</v>
      </c>
      <c r="G38" s="3" t="s">
        <v>87</v>
      </c>
      <c r="H38" s="113" t="s">
        <v>124</v>
      </c>
      <c r="I38" s="3" t="s">
        <v>89</v>
      </c>
      <c r="J38" s="3" t="s">
        <v>90</v>
      </c>
      <c r="K38" s="3" t="s">
        <v>125</v>
      </c>
      <c r="L38" s="3" t="s">
        <v>10</v>
      </c>
      <c r="M38" s="3" t="s">
        <v>92</v>
      </c>
      <c r="N38" s="3" t="s">
        <v>93</v>
      </c>
      <c r="O38" s="3" t="s">
        <v>94</v>
      </c>
      <c r="P38" s="3" t="s">
        <v>95</v>
      </c>
      <c r="Q38" s="3" t="s">
        <v>96</v>
      </c>
      <c r="R38" s="3" t="s">
        <v>97</v>
      </c>
      <c r="S38" s="3" t="s">
        <v>98</v>
      </c>
      <c r="T38" s="3" t="s">
        <v>99</v>
      </c>
      <c r="U38" s="3" t="s">
        <v>100</v>
      </c>
      <c r="V38" s="3" t="s">
        <v>101</v>
      </c>
      <c r="W38" s="3" t="s">
        <v>126</v>
      </c>
      <c r="X38" s="113" t="s">
        <v>127</v>
      </c>
      <c r="Y38" s="113" t="s">
        <v>128</v>
      </c>
      <c r="Z38" s="113" t="s">
        <v>129</v>
      </c>
      <c r="AA38" s="3" t="s">
        <v>22</v>
      </c>
      <c r="AB38" s="3"/>
      <c r="AD38" s="19"/>
    </row>
    <row r="39" spans="2:30" x14ac:dyDescent="0.35">
      <c r="B39" s="46" t="s">
        <v>55</v>
      </c>
      <c r="C39" s="47"/>
      <c r="D39" s="47"/>
      <c r="E39" s="47"/>
      <c r="F39" s="47"/>
      <c r="G39" s="47"/>
      <c r="H39" s="47"/>
      <c r="I39" s="47"/>
      <c r="J39" s="47"/>
      <c r="K39" s="47"/>
      <c r="L39" s="47"/>
      <c r="M39" s="48"/>
      <c r="N39" s="47"/>
      <c r="O39" s="48"/>
      <c r="P39" s="48"/>
      <c r="Q39" s="47"/>
      <c r="R39" s="48"/>
      <c r="S39" s="47"/>
      <c r="T39" s="47"/>
      <c r="U39" s="47"/>
      <c r="V39" s="47"/>
      <c r="W39" s="47"/>
      <c r="X39" s="47"/>
      <c r="Y39" s="47"/>
      <c r="Z39" s="47"/>
      <c r="AA39" s="47"/>
      <c r="AB39" s="49"/>
      <c r="AC39" s="50"/>
    </row>
    <row r="40" spans="2:30" x14ac:dyDescent="0.35">
      <c r="B40" s="51" t="s">
        <v>81</v>
      </c>
      <c r="C40" s="52"/>
      <c r="D40" s="52"/>
      <c r="E40" s="52"/>
      <c r="F40" s="4"/>
      <c r="G40" s="52">
        <v>130.36320631413804</v>
      </c>
      <c r="H40" s="52"/>
      <c r="I40" s="52">
        <v>76.68346498663567</v>
      </c>
      <c r="J40" s="52"/>
      <c r="K40" s="52">
        <v>16.97836704389724</v>
      </c>
      <c r="L40" s="53"/>
      <c r="M40" s="54">
        <v>4216.5047107447863</v>
      </c>
      <c r="N40" s="52">
        <v>3066.6070421573659</v>
      </c>
      <c r="O40" s="54"/>
      <c r="P40" s="54">
        <v>31.318743734373335</v>
      </c>
      <c r="Q40" s="52"/>
      <c r="R40" s="54"/>
      <c r="S40" s="52"/>
      <c r="T40" s="52"/>
      <c r="U40" s="52">
        <v>43.826996351665237</v>
      </c>
      <c r="V40" s="52"/>
      <c r="W40" s="52"/>
      <c r="X40" s="52"/>
      <c r="Y40" s="52"/>
      <c r="Z40" s="52"/>
      <c r="AA40" s="53"/>
      <c r="AB40" s="53"/>
      <c r="AC40" s="50"/>
    </row>
    <row r="41" spans="2:30" x14ac:dyDescent="0.35">
      <c r="B41" s="51" t="s">
        <v>57</v>
      </c>
      <c r="C41" s="52"/>
      <c r="D41" s="52"/>
      <c r="E41" s="52"/>
      <c r="F41" s="4"/>
      <c r="G41" s="52">
        <v>1032.4809517115389</v>
      </c>
      <c r="H41" s="52"/>
      <c r="I41" s="4"/>
      <c r="J41" s="4"/>
      <c r="K41" s="52">
        <v>1.7285581588551491</v>
      </c>
      <c r="L41" s="53"/>
      <c r="M41" s="54">
        <v>509.43899928299203</v>
      </c>
      <c r="N41" s="52">
        <v>922.37002474343331</v>
      </c>
      <c r="O41" s="54"/>
      <c r="P41" s="54">
        <v>44.214786343026603</v>
      </c>
      <c r="Q41" s="52"/>
      <c r="R41" s="54"/>
      <c r="S41" s="52"/>
      <c r="T41" s="52"/>
      <c r="U41" s="52">
        <v>47.462614955732363</v>
      </c>
      <c r="V41" s="52"/>
      <c r="W41" s="52"/>
      <c r="X41" s="52"/>
      <c r="Y41" s="52"/>
      <c r="Z41" s="52"/>
      <c r="AA41" s="53"/>
      <c r="AB41" s="53"/>
      <c r="AC41" s="50"/>
    </row>
    <row r="42" spans="2:30" x14ac:dyDescent="0.35">
      <c r="B42" s="55" t="s">
        <v>58</v>
      </c>
      <c r="C42" s="53"/>
      <c r="D42" s="53"/>
      <c r="E42" s="53"/>
      <c r="F42" s="55"/>
      <c r="G42" s="53">
        <f>SUM(G40:G41)</f>
        <v>1162.844158025677</v>
      </c>
      <c r="H42" s="52"/>
      <c r="I42" s="53">
        <f t="shared" ref="I42:N42" si="15">SUM(I40:I41)</f>
        <v>76.68346498663567</v>
      </c>
      <c r="J42" s="53"/>
      <c r="K42" s="53">
        <f t="shared" si="15"/>
        <v>18.706925202752387</v>
      </c>
      <c r="L42" s="53"/>
      <c r="M42" s="53">
        <f t="shared" si="15"/>
        <v>4725.9437100277783</v>
      </c>
      <c r="N42" s="53">
        <f t="shared" si="15"/>
        <v>3988.9770669007994</v>
      </c>
      <c r="O42" s="54"/>
      <c r="P42" s="53">
        <f>SUM(P40:P41)</f>
        <v>75.533530077399945</v>
      </c>
      <c r="Q42" s="52"/>
      <c r="R42" s="54"/>
      <c r="S42" s="52"/>
      <c r="T42" s="52"/>
      <c r="U42" s="53">
        <f>SUM(U40:U41)</f>
        <v>91.289611307397593</v>
      </c>
      <c r="V42" s="52"/>
      <c r="W42" s="52"/>
      <c r="X42" s="52"/>
      <c r="Y42" s="52"/>
      <c r="Z42" s="52"/>
      <c r="AA42" s="53"/>
      <c r="AB42" s="53"/>
      <c r="AC42" s="50"/>
    </row>
    <row r="43" spans="2:30" x14ac:dyDescent="0.35">
      <c r="B43" s="51" t="s">
        <v>59</v>
      </c>
      <c r="C43" s="52"/>
      <c r="D43" s="52"/>
      <c r="E43" s="52"/>
      <c r="F43" s="4"/>
      <c r="G43" s="4"/>
      <c r="H43" s="52"/>
      <c r="I43" s="52"/>
      <c r="J43" s="52"/>
      <c r="K43" s="52"/>
      <c r="L43" s="53"/>
      <c r="M43" s="54">
        <v>274.96180607942091</v>
      </c>
      <c r="N43" s="52">
        <v>207.51263559917356</v>
      </c>
      <c r="O43" s="54">
        <v>0.14832364148619137</v>
      </c>
      <c r="P43" s="54"/>
      <c r="Q43" s="52"/>
      <c r="R43" s="54"/>
      <c r="S43" s="52"/>
      <c r="T43" s="52"/>
      <c r="U43" s="52">
        <v>2.022249610650364</v>
      </c>
      <c r="V43" s="52"/>
      <c r="W43" s="52"/>
      <c r="X43" s="52"/>
      <c r="Y43" s="52"/>
      <c r="Z43" s="52"/>
      <c r="AA43" s="53"/>
      <c r="AB43" s="53"/>
      <c r="AC43" s="50"/>
    </row>
    <row r="44" spans="2:30" x14ac:dyDescent="0.35">
      <c r="B44" s="51" t="s">
        <v>60</v>
      </c>
      <c r="C44" s="52"/>
      <c r="D44" s="52"/>
      <c r="E44" s="52"/>
      <c r="F44" s="4"/>
      <c r="G44" s="52">
        <v>0.11539333600317085</v>
      </c>
      <c r="H44" s="52"/>
      <c r="I44" s="52">
        <v>4.1044926976198663</v>
      </c>
      <c r="J44" s="52"/>
      <c r="K44" s="52"/>
      <c r="L44" s="53"/>
      <c r="M44" s="54">
        <v>1118.7285966048394</v>
      </c>
      <c r="N44" s="52">
        <v>193.70145291452675</v>
      </c>
      <c r="O44" s="54"/>
      <c r="P44" s="54"/>
      <c r="Q44" s="52"/>
      <c r="R44" s="54">
        <v>139.66094915405188</v>
      </c>
      <c r="S44" s="52"/>
      <c r="T44" s="52"/>
      <c r="U44" s="4"/>
      <c r="V44" s="52"/>
      <c r="W44" s="52"/>
      <c r="X44" s="52"/>
      <c r="Y44" s="52"/>
      <c r="Z44" s="52"/>
      <c r="AA44" s="53"/>
      <c r="AB44" s="53"/>
      <c r="AC44" s="50"/>
    </row>
    <row r="45" spans="2:30" x14ac:dyDescent="0.35">
      <c r="B45" s="51" t="s">
        <v>61</v>
      </c>
      <c r="C45" s="52"/>
      <c r="D45" s="52"/>
      <c r="E45" s="52"/>
      <c r="F45" s="4"/>
      <c r="G45" s="52"/>
      <c r="H45" s="52"/>
      <c r="I45" s="52"/>
      <c r="J45" s="52"/>
      <c r="K45" s="52"/>
      <c r="L45" s="53"/>
      <c r="M45" s="54">
        <v>1543.335453234535</v>
      </c>
      <c r="N45" s="52">
        <v>120.2192763496645</v>
      </c>
      <c r="O45" s="54"/>
      <c r="P45" s="54"/>
      <c r="Q45" s="52"/>
      <c r="R45" s="54"/>
      <c r="S45" s="52"/>
      <c r="T45" s="52"/>
      <c r="U45" s="52"/>
      <c r="V45" s="52"/>
      <c r="W45" s="52"/>
      <c r="X45" s="52"/>
      <c r="Y45" s="52"/>
      <c r="Z45" s="52"/>
      <c r="AA45" s="53"/>
      <c r="AB45" s="53"/>
      <c r="AC45" s="50"/>
    </row>
    <row r="46" spans="2:30" x14ac:dyDescent="0.35">
      <c r="B46" s="56" t="s">
        <v>141</v>
      </c>
      <c r="C46" s="52"/>
      <c r="D46" s="52"/>
      <c r="E46" s="52"/>
      <c r="F46" s="4"/>
      <c r="G46" s="53">
        <f>SUM(G43:G45)</f>
        <v>0.11539333600317085</v>
      </c>
      <c r="H46" s="52"/>
      <c r="I46" s="53">
        <f>SUM(I43:I45)</f>
        <v>4.1044926976198663</v>
      </c>
      <c r="J46" s="53"/>
      <c r="K46" s="52"/>
      <c r="L46" s="53"/>
      <c r="M46" s="53">
        <f t="shared" ref="M46:X46" si="16">SUM(M43:M45)</f>
        <v>2937.0258559187951</v>
      </c>
      <c r="N46" s="53">
        <f t="shared" si="16"/>
        <v>521.43336486336477</v>
      </c>
      <c r="O46" s="53">
        <f t="shared" si="16"/>
        <v>0.14832364148619137</v>
      </c>
      <c r="P46" s="53">
        <f t="shared" si="16"/>
        <v>0</v>
      </c>
      <c r="Q46" s="53">
        <f t="shared" si="16"/>
        <v>0</v>
      </c>
      <c r="R46" s="53">
        <f t="shared" si="16"/>
        <v>139.66094915405188</v>
      </c>
      <c r="S46" s="53">
        <f t="shared" si="16"/>
        <v>0</v>
      </c>
      <c r="T46" s="53">
        <f t="shared" si="16"/>
        <v>0</v>
      </c>
      <c r="U46" s="53">
        <f t="shared" si="16"/>
        <v>2.022249610650364</v>
      </c>
      <c r="V46" s="53">
        <f t="shared" si="16"/>
        <v>0</v>
      </c>
      <c r="W46" s="53">
        <f t="shared" si="16"/>
        <v>0</v>
      </c>
      <c r="X46" s="53">
        <f t="shared" si="16"/>
        <v>0</v>
      </c>
      <c r="Y46" s="53"/>
      <c r="Z46" s="53"/>
      <c r="AA46" s="53"/>
      <c r="AB46" s="53"/>
      <c r="AC46" s="50"/>
    </row>
    <row r="47" spans="2:30" x14ac:dyDescent="0.35">
      <c r="B47" s="51" t="s">
        <v>63</v>
      </c>
      <c r="C47" s="52"/>
      <c r="D47" s="52">
        <v>19.469051286062843</v>
      </c>
      <c r="E47" s="52"/>
      <c r="F47" s="4"/>
      <c r="G47" s="52"/>
      <c r="H47" s="52">
        <v>1807.9299302345555</v>
      </c>
      <c r="I47" s="52"/>
      <c r="J47" s="52"/>
      <c r="K47" s="52"/>
      <c r="L47" s="53"/>
      <c r="M47" s="54">
        <v>101.88893818739506</v>
      </c>
      <c r="N47" s="52">
        <v>0</v>
      </c>
      <c r="O47" s="54"/>
      <c r="P47" s="54"/>
      <c r="Q47" s="52"/>
      <c r="R47" s="54">
        <v>142.28886372438026</v>
      </c>
      <c r="S47" s="52">
        <v>0</v>
      </c>
      <c r="T47" s="52"/>
      <c r="U47" s="52"/>
      <c r="V47" s="52"/>
      <c r="W47" s="52"/>
      <c r="X47" s="52"/>
      <c r="Y47" s="52"/>
      <c r="Z47" s="52"/>
      <c r="AA47" s="53"/>
      <c r="AB47" s="53"/>
      <c r="AC47" s="50"/>
    </row>
    <row r="48" spans="2:30" x14ac:dyDescent="0.35">
      <c r="B48" s="51" t="s">
        <v>64</v>
      </c>
      <c r="C48" s="52"/>
      <c r="D48" s="52">
        <v>17.778696944649603</v>
      </c>
      <c r="E48" s="52">
        <v>0</v>
      </c>
      <c r="F48" s="4"/>
      <c r="G48" s="52"/>
      <c r="H48" s="52"/>
      <c r="I48" s="52"/>
      <c r="J48" s="52"/>
      <c r="K48" s="52">
        <v>35.611538850350719</v>
      </c>
      <c r="L48" s="53"/>
      <c r="M48" s="54">
        <v>1276.3397104316937</v>
      </c>
      <c r="N48" s="52">
        <v>225.75513235561041</v>
      </c>
      <c r="O48" s="54">
        <v>8.2633811380086915</v>
      </c>
      <c r="P48" s="54"/>
      <c r="Q48" s="52"/>
      <c r="R48" s="54">
        <v>129.93496958761557</v>
      </c>
      <c r="S48" s="52">
        <v>104.3630904744506</v>
      </c>
      <c r="T48" s="52"/>
      <c r="U48" s="52"/>
      <c r="V48" s="52"/>
      <c r="W48" s="52"/>
      <c r="X48" s="52"/>
      <c r="Y48" s="52"/>
      <c r="Z48" s="52"/>
      <c r="AA48" s="53"/>
      <c r="AB48" s="53"/>
      <c r="AC48" s="50"/>
    </row>
    <row r="49" spans="2:30" x14ac:dyDescent="0.35">
      <c r="B49" s="51" t="s">
        <v>65</v>
      </c>
      <c r="C49" s="52"/>
      <c r="D49" s="52">
        <v>0.16232035211190679</v>
      </c>
      <c r="E49" s="52"/>
      <c r="F49" s="4"/>
      <c r="G49" s="52"/>
      <c r="H49" s="52"/>
      <c r="I49" s="52"/>
      <c r="J49" s="52"/>
      <c r="K49" s="52"/>
      <c r="L49" s="53"/>
      <c r="M49" s="54">
        <v>20.130729927432824</v>
      </c>
      <c r="N49" s="52">
        <v>1.19537784126444</v>
      </c>
      <c r="O49" s="54"/>
      <c r="P49" s="54"/>
      <c r="Q49" s="52"/>
      <c r="R49" s="54">
        <v>1.186312477274039</v>
      </c>
      <c r="S49" s="52">
        <v>0.97225589251897793</v>
      </c>
      <c r="T49" s="52"/>
      <c r="U49" s="52"/>
      <c r="V49" s="52"/>
      <c r="W49" s="52"/>
      <c r="X49" s="52"/>
      <c r="Y49" s="52"/>
      <c r="Z49" s="52"/>
      <c r="AA49" s="53"/>
      <c r="AB49" s="53"/>
      <c r="AC49" s="50"/>
    </row>
    <row r="50" spans="2:30" x14ac:dyDescent="0.35">
      <c r="B50" s="51" t="s">
        <v>66</v>
      </c>
      <c r="C50" s="52"/>
      <c r="D50" s="52">
        <v>1.1923751893652719</v>
      </c>
      <c r="E50" s="52"/>
      <c r="F50" s="4"/>
      <c r="G50" s="52"/>
      <c r="H50" s="52"/>
      <c r="I50" s="52"/>
      <c r="J50" s="52"/>
      <c r="K50" s="52"/>
      <c r="L50" s="53"/>
      <c r="M50" s="54">
        <v>163.66700596946782</v>
      </c>
      <c r="N50" s="52">
        <v>4.6796171234805672E-2</v>
      </c>
      <c r="O50" s="54"/>
      <c r="P50" s="54"/>
      <c r="Q50" s="52"/>
      <c r="R50" s="54">
        <v>8.7144313472214066</v>
      </c>
      <c r="S50" s="52">
        <v>28.648873539331852</v>
      </c>
      <c r="T50" s="52"/>
      <c r="U50" s="52"/>
      <c r="V50" s="52"/>
      <c r="W50" s="52"/>
      <c r="X50" s="52"/>
      <c r="Y50" s="52"/>
      <c r="Z50" s="52"/>
      <c r="AA50" s="53"/>
      <c r="AB50" s="53"/>
      <c r="AC50" s="50"/>
    </row>
    <row r="51" spans="2:30" x14ac:dyDescent="0.35">
      <c r="B51" s="51" t="s">
        <v>67</v>
      </c>
      <c r="C51" s="52"/>
      <c r="D51" s="52"/>
      <c r="E51" s="52"/>
      <c r="F51" s="4"/>
      <c r="G51" s="52"/>
      <c r="H51" s="52"/>
      <c r="I51" s="52"/>
      <c r="J51" s="52"/>
      <c r="K51" s="52"/>
      <c r="L51" s="53"/>
      <c r="M51" s="54">
        <v>200.71892249231865</v>
      </c>
      <c r="N51" s="52">
        <v>15.739134961953948</v>
      </c>
      <c r="O51" s="54"/>
      <c r="P51" s="54"/>
      <c r="Q51" s="52"/>
      <c r="R51" s="54"/>
      <c r="S51" s="52">
        <v>44.380391047878518</v>
      </c>
      <c r="T51" s="52"/>
      <c r="U51" s="52"/>
      <c r="V51" s="52"/>
      <c r="W51" s="52"/>
      <c r="X51" s="52"/>
      <c r="Y51" s="52"/>
      <c r="Z51" s="52"/>
      <c r="AA51" s="53"/>
      <c r="AB51" s="53"/>
      <c r="AC51" s="50"/>
    </row>
    <row r="52" spans="2:30" x14ac:dyDescent="0.35">
      <c r="B52" s="51" t="s">
        <v>68</v>
      </c>
      <c r="C52" s="52"/>
      <c r="D52" s="52">
        <v>20.772063930006684</v>
      </c>
      <c r="E52" s="52"/>
      <c r="F52" s="4"/>
      <c r="G52" s="52"/>
      <c r="H52" s="52"/>
      <c r="I52" s="52"/>
      <c r="J52" s="52"/>
      <c r="K52" s="52"/>
      <c r="L52" s="53"/>
      <c r="M52" s="54">
        <v>591.11519800343956</v>
      </c>
      <c r="N52" s="52">
        <v>1.297772260422523</v>
      </c>
      <c r="O52" s="54"/>
      <c r="P52" s="54"/>
      <c r="Q52" s="52"/>
      <c r="R52" s="54">
        <v>151.81188494411444</v>
      </c>
      <c r="S52" s="52">
        <v>3.9351863328263748</v>
      </c>
      <c r="T52" s="52"/>
      <c r="U52" s="52"/>
      <c r="V52" s="52"/>
      <c r="W52" s="52"/>
      <c r="X52" s="52"/>
      <c r="Y52" s="52"/>
      <c r="Z52" s="52"/>
      <c r="AA52" s="53"/>
      <c r="AB52" s="53"/>
      <c r="AC52" s="50"/>
    </row>
    <row r="53" spans="2:30" x14ac:dyDescent="0.35">
      <c r="B53" s="51" t="s">
        <v>69</v>
      </c>
      <c r="C53" s="52"/>
      <c r="D53" s="52">
        <v>12.183914533607513</v>
      </c>
      <c r="E53" s="52">
        <v>83.65769268635384</v>
      </c>
      <c r="F53" s="4"/>
      <c r="G53" s="52"/>
      <c r="H53" s="52"/>
      <c r="I53" s="52"/>
      <c r="J53" s="52"/>
      <c r="K53" s="52"/>
      <c r="L53" s="53"/>
      <c r="M53" s="54">
        <v>1394.5885495742029</v>
      </c>
      <c r="N53" s="52">
        <v>63.350420082630578</v>
      </c>
      <c r="O53" s="52">
        <v>0.19122190776132414</v>
      </c>
      <c r="P53" s="52"/>
      <c r="Q53" s="52"/>
      <c r="R53" s="54">
        <v>89.045702804379559</v>
      </c>
      <c r="S53" s="52">
        <v>143.94533227600948</v>
      </c>
      <c r="T53" s="52">
        <v>410.51516953732789</v>
      </c>
      <c r="U53" s="52"/>
      <c r="V53" s="52"/>
      <c r="W53" s="52"/>
      <c r="X53" s="52"/>
      <c r="Y53" s="52"/>
      <c r="Z53" s="52"/>
      <c r="AA53" s="53"/>
      <c r="AB53" s="53"/>
      <c r="AC53" s="50"/>
    </row>
    <row r="54" spans="2:30" x14ac:dyDescent="0.35">
      <c r="B54" s="51" t="s">
        <v>70</v>
      </c>
      <c r="C54" s="52"/>
      <c r="D54" s="52">
        <v>3.9424835476457605</v>
      </c>
      <c r="E54" s="52"/>
      <c r="F54" s="4"/>
      <c r="G54" s="52"/>
      <c r="H54" s="52"/>
      <c r="I54" s="52"/>
      <c r="J54" s="52"/>
      <c r="K54" s="52"/>
      <c r="L54" s="53"/>
      <c r="M54" s="54">
        <v>263.10741808982658</v>
      </c>
      <c r="N54" s="52">
        <v>64.01122267875445</v>
      </c>
      <c r="O54" s="52">
        <v>0.48000774991499573</v>
      </c>
      <c r="P54" s="52"/>
      <c r="Q54" s="52"/>
      <c r="R54" s="54">
        <v>28.813499743983783</v>
      </c>
      <c r="S54" s="4"/>
      <c r="T54" s="52"/>
      <c r="U54" s="52"/>
      <c r="V54" s="52"/>
      <c r="W54" s="52"/>
      <c r="X54" s="52"/>
      <c r="Y54" s="52"/>
      <c r="Z54" s="52"/>
      <c r="AA54" s="53"/>
      <c r="AB54" s="53"/>
      <c r="AC54" s="50"/>
    </row>
    <row r="55" spans="2:30" x14ac:dyDescent="0.35">
      <c r="B55" s="51" t="s">
        <v>71</v>
      </c>
      <c r="C55" s="52"/>
      <c r="D55" s="52">
        <v>31.772357058434984</v>
      </c>
      <c r="E55" s="52"/>
      <c r="F55" s="4"/>
      <c r="G55" s="52"/>
      <c r="H55" s="52"/>
      <c r="I55" s="52"/>
      <c r="J55" s="52"/>
      <c r="K55" s="52"/>
      <c r="L55" s="53"/>
      <c r="M55" s="54">
        <v>860.0218737621957</v>
      </c>
      <c r="N55" s="52">
        <v>80.20270131560558</v>
      </c>
      <c r="O55" s="52"/>
      <c r="P55" s="52"/>
      <c r="Q55" s="52"/>
      <c r="R55" s="54">
        <v>232.2071331193377</v>
      </c>
      <c r="S55" s="52">
        <v>5.4676387028212616</v>
      </c>
      <c r="T55" s="52"/>
      <c r="U55" s="52"/>
      <c r="V55" s="52"/>
      <c r="W55" s="52"/>
      <c r="X55" s="52"/>
      <c r="Y55" s="52"/>
      <c r="Z55" s="52"/>
      <c r="AA55" s="53"/>
      <c r="AB55" s="53"/>
      <c r="AC55" s="50"/>
      <c r="AD55" s="57"/>
    </row>
    <row r="56" spans="2:30" x14ac:dyDescent="0.35">
      <c r="B56" s="56" t="s">
        <v>136</v>
      </c>
      <c r="C56" s="53">
        <f>SUM(C47:C55)</f>
        <v>0</v>
      </c>
      <c r="D56" s="53">
        <f>SUM(D47:D55)</f>
        <v>107.27326284188456</v>
      </c>
      <c r="E56" s="53">
        <f t="shared" ref="E56" si="17">SUM(E47:E55)</f>
        <v>83.65769268635384</v>
      </c>
      <c r="F56" s="53">
        <f t="shared" ref="F56:K56" si="18">SUM(F47:F55)</f>
        <v>0</v>
      </c>
      <c r="G56" s="53">
        <f t="shared" si="18"/>
        <v>0</v>
      </c>
      <c r="H56" s="53">
        <f t="shared" si="18"/>
        <v>1807.9299302345555</v>
      </c>
      <c r="I56" s="53">
        <f t="shared" si="18"/>
        <v>0</v>
      </c>
      <c r="J56" s="53"/>
      <c r="K56" s="53">
        <f t="shared" si="18"/>
        <v>35.611538850350719</v>
      </c>
      <c r="L56" s="53"/>
      <c r="M56" s="53">
        <f t="shared" ref="M56:X56" si="19">SUM(M47:M55)</f>
        <v>4871.5783464379729</v>
      </c>
      <c r="N56" s="53">
        <f t="shared" si="19"/>
        <v>451.59855766747671</v>
      </c>
      <c r="O56" s="53">
        <f t="shared" si="19"/>
        <v>8.9346107956850123</v>
      </c>
      <c r="P56" s="53">
        <f t="shared" si="19"/>
        <v>0</v>
      </c>
      <c r="Q56" s="53">
        <f t="shared" si="19"/>
        <v>0</v>
      </c>
      <c r="R56" s="53">
        <f>SUM(R47:R55)</f>
        <v>784.00279774830665</v>
      </c>
      <c r="S56" s="53">
        <f t="shared" si="19"/>
        <v>331.71276826583704</v>
      </c>
      <c r="T56" s="53">
        <f t="shared" si="19"/>
        <v>410.51516953732789</v>
      </c>
      <c r="U56" s="53">
        <f t="shared" si="19"/>
        <v>0</v>
      </c>
      <c r="V56" s="53">
        <f t="shared" si="19"/>
        <v>0</v>
      </c>
      <c r="W56" s="53">
        <f t="shared" si="19"/>
        <v>0</v>
      </c>
      <c r="X56" s="53">
        <f t="shared" si="19"/>
        <v>0</v>
      </c>
      <c r="Y56" s="53"/>
      <c r="Z56" s="53"/>
      <c r="AA56" s="53"/>
      <c r="AB56" s="53"/>
      <c r="AC56" s="50"/>
      <c r="AD56" s="57"/>
    </row>
    <row r="57" spans="2:30" x14ac:dyDescent="0.35">
      <c r="B57" s="56" t="s">
        <v>135</v>
      </c>
      <c r="C57" s="53">
        <f>+C58+C59+C60</f>
        <v>0</v>
      </c>
      <c r="D57" s="53">
        <f t="shared" ref="D57:O57" si="20">+D58+D59+D60</f>
        <v>5.9380453303728284</v>
      </c>
      <c r="E57" s="53">
        <f t="shared" si="20"/>
        <v>0</v>
      </c>
      <c r="F57" s="53">
        <f t="shared" si="20"/>
        <v>0</v>
      </c>
      <c r="G57" s="53">
        <f t="shared" si="20"/>
        <v>0</v>
      </c>
      <c r="H57" s="53">
        <f t="shared" si="20"/>
        <v>0</v>
      </c>
      <c r="I57" s="53">
        <f t="shared" si="20"/>
        <v>0</v>
      </c>
      <c r="J57" s="53">
        <f t="shared" si="20"/>
        <v>0</v>
      </c>
      <c r="K57" s="53">
        <f t="shared" si="20"/>
        <v>0</v>
      </c>
      <c r="L57" s="53"/>
      <c r="M57" s="53">
        <f t="shared" si="20"/>
        <v>31.994826000000003</v>
      </c>
      <c r="N57" s="53">
        <f t="shared" si="20"/>
        <v>3633.4433938478101</v>
      </c>
      <c r="O57" s="53">
        <f t="shared" si="20"/>
        <v>8744.5624803844858</v>
      </c>
      <c r="P57" s="53">
        <f t="shared" ref="P57" si="21">+P58+P59+P60</f>
        <v>0</v>
      </c>
      <c r="Q57" s="53">
        <f t="shared" ref="Q57" si="22">+Q58+Q59+Q60</f>
        <v>19.655663286169723</v>
      </c>
      <c r="R57" s="53">
        <f t="shared" ref="R57" si="23">+R58+R59+R60</f>
        <v>4450.6878814002075</v>
      </c>
      <c r="S57" s="53">
        <f t="shared" ref="S57" si="24">+S58+S59+S60</f>
        <v>0</v>
      </c>
      <c r="T57" s="53">
        <f t="shared" ref="T57" si="25">+T58+T59+T60</f>
        <v>0</v>
      </c>
      <c r="U57" s="53">
        <f t="shared" ref="U57" si="26">+U58+U59+U60</f>
        <v>0</v>
      </c>
      <c r="V57" s="53">
        <f t="shared" ref="V57" si="27">+V58+V59+V60</f>
        <v>0</v>
      </c>
      <c r="W57" s="53">
        <f t="shared" ref="W57" si="28">+W58+W59+W60</f>
        <v>40.819999999999993</v>
      </c>
      <c r="X57" s="53">
        <f t="shared" ref="X57" si="29">+X58+X59+X60</f>
        <v>0</v>
      </c>
      <c r="Y57" s="53">
        <f t="shared" ref="Y57" si="30">+Y58+Y59+Y60</f>
        <v>0</v>
      </c>
      <c r="Z57" s="53">
        <f t="shared" ref="Z57" si="31">+Z58+Z59+Z60</f>
        <v>0</v>
      </c>
      <c r="AA57" s="53"/>
      <c r="AB57" s="53"/>
      <c r="AC57" s="50"/>
    </row>
    <row r="58" spans="2:30" x14ac:dyDescent="0.35">
      <c r="B58" s="51" t="s">
        <v>132</v>
      </c>
      <c r="C58" s="52"/>
      <c r="D58" s="52">
        <v>5.9380453303728284</v>
      </c>
      <c r="E58" s="53"/>
      <c r="F58" s="55"/>
      <c r="G58" s="53"/>
      <c r="H58" s="53"/>
      <c r="I58" s="53"/>
      <c r="J58" s="53"/>
      <c r="K58" s="53"/>
      <c r="L58" s="53"/>
      <c r="M58" s="53"/>
      <c r="N58" s="52">
        <v>3633.4433938478101</v>
      </c>
      <c r="O58" s="52">
        <v>8737.4188803844863</v>
      </c>
      <c r="P58" s="53"/>
      <c r="Q58" s="53"/>
      <c r="R58" s="52">
        <v>4450.6878814002075</v>
      </c>
      <c r="S58" s="53"/>
      <c r="T58" s="53"/>
      <c r="U58" s="53"/>
      <c r="V58" s="53"/>
      <c r="W58" s="52">
        <f>W26</f>
        <v>40.819999999999993</v>
      </c>
      <c r="X58" s="53"/>
      <c r="Y58" s="53"/>
      <c r="Z58" s="53"/>
      <c r="AA58" s="53"/>
      <c r="AB58" s="53"/>
      <c r="AC58" s="50"/>
    </row>
    <row r="59" spans="2:30" x14ac:dyDescent="0.35">
      <c r="B59" s="51" t="s">
        <v>133</v>
      </c>
      <c r="C59" s="52"/>
      <c r="D59" s="53"/>
      <c r="E59" s="53"/>
      <c r="F59" s="55"/>
      <c r="G59" s="53"/>
      <c r="H59" s="53"/>
      <c r="I59" s="53"/>
      <c r="J59" s="53"/>
      <c r="K59" s="53"/>
      <c r="L59" s="53"/>
      <c r="M59" s="53"/>
      <c r="N59" s="53"/>
      <c r="O59" s="52">
        <v>7.1436000000000002</v>
      </c>
      <c r="P59" s="53"/>
      <c r="Q59" s="52">
        <v>19.655663286169723</v>
      </c>
      <c r="R59" s="53"/>
      <c r="S59" s="53"/>
      <c r="T59" s="53"/>
      <c r="U59" s="53"/>
      <c r="V59" s="53"/>
      <c r="W59" s="53"/>
      <c r="X59" s="53"/>
      <c r="Y59" s="53"/>
      <c r="Z59" s="53"/>
      <c r="AA59" s="53"/>
      <c r="AB59" s="53"/>
      <c r="AC59" s="50"/>
    </row>
    <row r="60" spans="2:30" x14ac:dyDescent="0.35">
      <c r="B60" s="51" t="s">
        <v>134</v>
      </c>
      <c r="C60" s="52"/>
      <c r="D60" s="53"/>
      <c r="E60" s="53"/>
      <c r="F60" s="55"/>
      <c r="G60" s="53"/>
      <c r="H60" s="53"/>
      <c r="I60" s="53"/>
      <c r="J60" s="53"/>
      <c r="K60" s="53"/>
      <c r="L60" s="53"/>
      <c r="M60" s="52">
        <v>31.994826000000003</v>
      </c>
      <c r="N60" s="53"/>
      <c r="O60" s="53"/>
      <c r="P60" s="53"/>
      <c r="Q60" s="53"/>
      <c r="R60" s="53"/>
      <c r="S60" s="53"/>
      <c r="T60" s="53"/>
      <c r="U60" s="53"/>
      <c r="V60" s="53"/>
      <c r="W60" s="53"/>
      <c r="X60" s="53"/>
      <c r="Y60" s="53"/>
      <c r="Z60" s="53"/>
      <c r="AA60" s="53"/>
      <c r="AB60" s="53"/>
      <c r="AC60" s="50"/>
    </row>
    <row r="61" spans="2:30" x14ac:dyDescent="0.35">
      <c r="B61" s="55" t="s">
        <v>139</v>
      </c>
      <c r="C61" s="52"/>
      <c r="D61" s="53"/>
      <c r="E61" s="53"/>
      <c r="F61" s="55"/>
      <c r="G61" s="53"/>
      <c r="H61" s="53"/>
      <c r="I61" s="53"/>
      <c r="J61" s="53"/>
      <c r="K61" s="53"/>
      <c r="L61" s="53"/>
      <c r="M61" s="53">
        <v>545.06199504007577</v>
      </c>
      <c r="N61" s="55"/>
      <c r="O61" s="55"/>
      <c r="P61" s="53"/>
      <c r="Q61" s="53"/>
      <c r="R61" s="53">
        <v>372.95350757677284</v>
      </c>
      <c r="S61" s="53"/>
      <c r="T61" s="53"/>
      <c r="U61" s="53"/>
      <c r="V61" s="53"/>
      <c r="W61" s="53"/>
      <c r="X61" s="53"/>
      <c r="Y61" s="53"/>
      <c r="Z61" s="53"/>
      <c r="AA61" s="53"/>
      <c r="AB61" s="53"/>
      <c r="AC61" s="50"/>
      <c r="AD61" s="57"/>
    </row>
    <row r="62" spans="2:30" x14ac:dyDescent="0.35">
      <c r="B62" s="55" t="s">
        <v>140</v>
      </c>
      <c r="C62" s="52"/>
      <c r="D62" s="53"/>
      <c r="E62" s="53"/>
      <c r="F62" s="55"/>
      <c r="G62" s="53"/>
      <c r="H62" s="53"/>
      <c r="I62" s="53"/>
      <c r="J62" s="53"/>
      <c r="K62" s="53"/>
      <c r="L62" s="53"/>
      <c r="M62" s="53"/>
      <c r="N62" s="53">
        <v>134.16475957769268</v>
      </c>
      <c r="O62" s="53">
        <v>177.02914496931308</v>
      </c>
      <c r="P62" s="53"/>
      <c r="Q62" s="53"/>
      <c r="R62" s="53"/>
      <c r="S62" s="53"/>
      <c r="T62" s="53"/>
      <c r="U62" s="53"/>
      <c r="V62" s="53"/>
      <c r="W62" s="53"/>
      <c r="X62" s="53"/>
      <c r="Y62" s="53"/>
      <c r="Z62" s="53"/>
      <c r="AA62" s="53"/>
      <c r="AB62" s="53"/>
      <c r="AC62" s="58"/>
    </row>
    <row r="63" spans="2:30" ht="15" customHeight="1" x14ac:dyDescent="0.35">
      <c r="B63" s="59" t="s">
        <v>72</v>
      </c>
      <c r="C63" s="59"/>
      <c r="D63" s="60">
        <f>D42+D46+D56+D57+D61+D62</f>
        <v>113.21130817225739</v>
      </c>
      <c r="E63" s="60">
        <f t="shared" ref="E63:Z63" si="32">E42+E46+E56+E57+E61+E62</f>
        <v>83.65769268635384</v>
      </c>
      <c r="F63" s="60">
        <f t="shared" si="32"/>
        <v>0</v>
      </c>
      <c r="G63" s="60">
        <f t="shared" si="32"/>
        <v>1162.95955136168</v>
      </c>
      <c r="H63" s="60">
        <f t="shared" si="32"/>
        <v>1807.9299302345555</v>
      </c>
      <c r="I63" s="60">
        <f t="shared" si="32"/>
        <v>80.787957684255531</v>
      </c>
      <c r="J63" s="60">
        <f t="shared" si="32"/>
        <v>0</v>
      </c>
      <c r="K63" s="60">
        <f t="shared" si="32"/>
        <v>54.318464053103106</v>
      </c>
      <c r="L63" s="60"/>
      <c r="M63" s="60">
        <f t="shared" si="32"/>
        <v>13111.604733424623</v>
      </c>
      <c r="N63" s="60">
        <f t="shared" si="32"/>
        <v>8729.6171428571433</v>
      </c>
      <c r="O63" s="60">
        <f t="shared" si="32"/>
        <v>8930.6745597909685</v>
      </c>
      <c r="P63" s="60">
        <f t="shared" si="32"/>
        <v>75.533530077399945</v>
      </c>
      <c r="Q63" s="60">
        <f t="shared" si="32"/>
        <v>19.655663286169723</v>
      </c>
      <c r="R63" s="60">
        <f t="shared" si="32"/>
        <v>5747.3051358793382</v>
      </c>
      <c r="S63" s="60">
        <f t="shared" si="32"/>
        <v>331.71276826583704</v>
      </c>
      <c r="T63" s="60">
        <f t="shared" si="32"/>
        <v>410.51516953732789</v>
      </c>
      <c r="U63" s="60">
        <f t="shared" si="32"/>
        <v>93.311860918047955</v>
      </c>
      <c r="V63" s="60">
        <f t="shared" si="32"/>
        <v>0</v>
      </c>
      <c r="W63" s="60">
        <f t="shared" si="32"/>
        <v>40.819999999999993</v>
      </c>
      <c r="X63" s="60">
        <f t="shared" si="32"/>
        <v>0</v>
      </c>
      <c r="Y63" s="60">
        <f t="shared" si="32"/>
        <v>0</v>
      </c>
      <c r="Z63" s="60">
        <f t="shared" si="32"/>
        <v>0</v>
      </c>
      <c r="AA63" s="60"/>
      <c r="AB63" s="61"/>
      <c r="AC63" s="50"/>
    </row>
    <row r="64" spans="2:30" s="47" customFormat="1" x14ac:dyDescent="0.35">
      <c r="B64" s="62"/>
      <c r="C64" s="63"/>
      <c r="D64" s="64"/>
      <c r="E64" s="64"/>
      <c r="F64" s="64"/>
      <c r="G64" s="64"/>
      <c r="H64" s="64"/>
      <c r="I64" s="64"/>
      <c r="J64" s="64"/>
      <c r="K64" s="64"/>
      <c r="L64" s="64"/>
      <c r="M64" s="64"/>
      <c r="N64" s="64"/>
      <c r="O64" s="64"/>
      <c r="P64" s="64"/>
      <c r="Q64" s="64"/>
      <c r="R64" s="64"/>
      <c r="S64" s="64"/>
      <c r="T64" s="64"/>
      <c r="U64" s="64"/>
      <c r="V64" s="64"/>
      <c r="W64" s="64"/>
      <c r="X64" s="64"/>
      <c r="Y64" s="64"/>
      <c r="Z64" s="64"/>
      <c r="AA64" s="64"/>
      <c r="AB64" s="65"/>
      <c r="AC64" s="66"/>
    </row>
    <row r="65" spans="2:30" x14ac:dyDescent="0.35">
      <c r="B65" s="70"/>
    </row>
    <row r="66" spans="2:30" x14ac:dyDescent="0.35">
      <c r="D66" s="149" t="s">
        <v>0</v>
      </c>
      <c r="E66" s="150"/>
      <c r="F66" s="150"/>
      <c r="G66" s="150"/>
      <c r="H66" s="150"/>
      <c r="I66" s="150"/>
      <c r="J66" s="150"/>
      <c r="K66" s="150"/>
      <c r="L66" s="151"/>
      <c r="M66" s="152" t="s">
        <v>1</v>
      </c>
      <c r="N66" s="153"/>
      <c r="O66" s="153"/>
      <c r="P66" s="153"/>
      <c r="Q66" s="153"/>
      <c r="R66" s="153"/>
      <c r="S66" s="153"/>
      <c r="T66" s="153"/>
      <c r="U66" s="153"/>
      <c r="V66" s="153"/>
      <c r="W66" s="153"/>
      <c r="X66" s="153"/>
      <c r="Y66" s="153"/>
      <c r="Z66" s="153"/>
      <c r="AA66" s="154"/>
    </row>
    <row r="67" spans="2:30" ht="40.5" x14ac:dyDescent="0.35">
      <c r="B67" s="2" t="s">
        <v>106</v>
      </c>
      <c r="C67" s="3" t="s">
        <v>83</v>
      </c>
      <c r="D67" s="3" t="s">
        <v>84</v>
      </c>
      <c r="E67" s="3" t="s">
        <v>85</v>
      </c>
      <c r="F67" s="3" t="s">
        <v>86</v>
      </c>
      <c r="G67" s="3" t="s">
        <v>87</v>
      </c>
      <c r="H67" s="113" t="s">
        <v>124</v>
      </c>
      <c r="I67" s="3" t="s">
        <v>89</v>
      </c>
      <c r="J67" s="3" t="s">
        <v>90</v>
      </c>
      <c r="K67" s="3" t="s">
        <v>125</v>
      </c>
      <c r="L67" s="3" t="s">
        <v>10</v>
      </c>
      <c r="M67" s="3" t="s">
        <v>92</v>
      </c>
      <c r="N67" s="3" t="s">
        <v>93</v>
      </c>
      <c r="O67" s="3" t="s">
        <v>94</v>
      </c>
      <c r="P67" s="3" t="s">
        <v>95</v>
      </c>
      <c r="Q67" s="3" t="s">
        <v>96</v>
      </c>
      <c r="R67" s="3" t="s">
        <v>97</v>
      </c>
      <c r="S67" s="3" t="s">
        <v>98</v>
      </c>
      <c r="T67" s="3" t="s">
        <v>99</v>
      </c>
      <c r="U67" s="3" t="s">
        <v>100</v>
      </c>
      <c r="V67" s="3" t="s">
        <v>101</v>
      </c>
      <c r="W67" s="3" t="s">
        <v>126</v>
      </c>
      <c r="X67" s="113" t="s">
        <v>127</v>
      </c>
      <c r="Y67" s="113" t="s">
        <v>128</v>
      </c>
      <c r="Z67" s="113" t="s">
        <v>129</v>
      </c>
      <c r="AA67" s="3" t="s">
        <v>22</v>
      </c>
      <c r="AB67" s="3"/>
      <c r="AD67" s="19"/>
    </row>
    <row r="68" spans="2:30" x14ac:dyDescent="0.35">
      <c r="B68" s="46" t="s">
        <v>74</v>
      </c>
      <c r="C68" s="47"/>
      <c r="D68" s="47"/>
      <c r="E68" s="47"/>
      <c r="F68" s="47"/>
      <c r="G68" s="47"/>
      <c r="H68" s="47"/>
      <c r="I68" s="47"/>
      <c r="J68" s="47"/>
      <c r="K68" s="47"/>
      <c r="L68" s="47"/>
      <c r="M68" s="48"/>
      <c r="N68" s="47"/>
      <c r="O68" s="48"/>
      <c r="P68" s="48"/>
      <c r="Q68" s="47"/>
      <c r="R68" s="48"/>
      <c r="S68" s="47"/>
      <c r="T68" s="47"/>
      <c r="U68" s="47"/>
      <c r="V68" s="47"/>
      <c r="W68" s="47"/>
      <c r="X68" s="47"/>
      <c r="Y68" s="47"/>
      <c r="Z68" s="47"/>
      <c r="AA68" s="47"/>
      <c r="AB68" s="47"/>
    </row>
    <row r="69" spans="2:30" x14ac:dyDescent="0.35">
      <c r="B69" s="51" t="s">
        <v>81</v>
      </c>
      <c r="C69" s="52">
        <f>C40*Hoja1!C6</f>
        <v>0</v>
      </c>
      <c r="D69" s="52">
        <f>D40*Hoja1!D6</f>
        <v>0</v>
      </c>
      <c r="E69" s="52">
        <f>E40*Hoja1!E6</f>
        <v>0</v>
      </c>
      <c r="F69" s="52">
        <f>F40*Hoja1!F6</f>
        <v>0</v>
      </c>
      <c r="G69" s="52">
        <f>G40*Hoja1!G6</f>
        <v>13.668429934825383</v>
      </c>
      <c r="H69" s="52">
        <f>H40*Hoja1!H6</f>
        <v>0</v>
      </c>
      <c r="I69" s="52">
        <f>I40*Hoja1!I6</f>
        <v>16.590546506517018</v>
      </c>
      <c r="J69" s="52"/>
      <c r="K69" s="52">
        <f>K40*Hoja1!J6</f>
        <v>1.6978367043897233</v>
      </c>
      <c r="L69" s="52"/>
      <c r="M69" s="52">
        <f>M40*Hoja1!L6</f>
        <v>2236.3929474547958</v>
      </c>
      <c r="N69" s="52">
        <f>N40*Hoja1!M6</f>
        <v>1378.3988000802472</v>
      </c>
      <c r="O69" s="52">
        <f>O40*Hoja1!N6</f>
        <v>0</v>
      </c>
      <c r="P69" s="52">
        <f>P40*Hoja1!O6</f>
        <v>0.4931268997976494</v>
      </c>
      <c r="Q69" s="52">
        <f>Q40*Hoja1!P6</f>
        <v>0</v>
      </c>
      <c r="R69" s="52">
        <f>R40*Hoja1!Q6</f>
        <v>0</v>
      </c>
      <c r="S69" s="52">
        <f>S40*Hoja1!R6</f>
        <v>0</v>
      </c>
      <c r="T69" s="52">
        <f>T40*Hoja1!S6</f>
        <v>0</v>
      </c>
      <c r="U69" s="52">
        <f>U40*Hoja1!T6</f>
        <v>8.7130494005668275</v>
      </c>
      <c r="V69" s="52">
        <f>V40*Hoja1!U6</f>
        <v>0</v>
      </c>
      <c r="W69" s="52">
        <f>W40*Hoja1!V6</f>
        <v>0</v>
      </c>
      <c r="X69" s="52">
        <f>X40*Hoja1!W6</f>
        <v>0</v>
      </c>
      <c r="Y69" s="52">
        <f>Y40*Hoja1!X6</f>
        <v>0</v>
      </c>
      <c r="Z69" s="52">
        <f>Z40*Hoja1!Y6</f>
        <v>0</v>
      </c>
      <c r="AA69" s="52">
        <f>AA40*Hoja1!Z6</f>
        <v>0</v>
      </c>
      <c r="AB69" s="52"/>
    </row>
    <row r="70" spans="2:30" x14ac:dyDescent="0.35">
      <c r="B70" s="51" t="s">
        <v>57</v>
      </c>
      <c r="C70" s="52">
        <f>C41*Hoja1!C7</f>
        <v>0</v>
      </c>
      <c r="D70" s="52">
        <f>D41*Hoja1!D7</f>
        <v>0</v>
      </c>
      <c r="E70" s="52">
        <f>E41*Hoja1!E7</f>
        <v>0</v>
      </c>
      <c r="F70" s="52">
        <f>F41*Hoja1!F7</f>
        <v>0</v>
      </c>
      <c r="G70" s="52">
        <f>G41*Hoja1!G7</f>
        <v>116.58456029986688</v>
      </c>
      <c r="H70" s="52">
        <f>H41*Hoja1!H7</f>
        <v>0</v>
      </c>
      <c r="I70" s="52">
        <f>I41*Hoja1!I7</f>
        <v>0</v>
      </c>
      <c r="J70" s="52"/>
      <c r="K70" s="52">
        <f>K41*Hoja1!J7</f>
        <v>0.17285581588551491</v>
      </c>
      <c r="L70" s="52"/>
      <c r="M70" s="52">
        <f>M41*Hoja1!L7</f>
        <v>254.85430521601276</v>
      </c>
      <c r="N70" s="52">
        <f>N41*Hoja1!M7</f>
        <v>413.1510233896596</v>
      </c>
      <c r="O70" s="52">
        <f>O41*Hoja1!N7</f>
        <v>0</v>
      </c>
      <c r="P70" s="52">
        <f>P41*Hoja1!O7</f>
        <v>0.56543441014331108</v>
      </c>
      <c r="Q70" s="52">
        <f>Q41*Hoja1!P7</f>
        <v>0</v>
      </c>
      <c r="R70" s="52">
        <f>R41*Hoja1!Q7</f>
        <v>0</v>
      </c>
      <c r="S70" s="52">
        <f>S41*Hoja1!R7</f>
        <v>0</v>
      </c>
      <c r="T70" s="52">
        <f>T41*Hoja1!S7</f>
        <v>0</v>
      </c>
      <c r="U70" s="52">
        <f>U41*Hoja1!T7</f>
        <v>9.4925229911464726</v>
      </c>
      <c r="V70" s="52">
        <f>V41*Hoja1!U7</f>
        <v>0</v>
      </c>
      <c r="W70" s="52">
        <f>W41*Hoja1!V7</f>
        <v>0</v>
      </c>
      <c r="X70" s="52">
        <f>X41*Hoja1!W7</f>
        <v>0</v>
      </c>
      <c r="Y70" s="52">
        <f>Y41*Hoja1!X7</f>
        <v>0</v>
      </c>
      <c r="Z70" s="52">
        <f>Z41*Hoja1!Y7</f>
        <v>0</v>
      </c>
      <c r="AA70" s="52">
        <f>AA41*Hoja1!Z7</f>
        <v>0</v>
      </c>
      <c r="AB70" s="52"/>
    </row>
    <row r="71" spans="2:30" x14ac:dyDescent="0.35">
      <c r="B71" s="55" t="s">
        <v>58</v>
      </c>
      <c r="C71" s="52">
        <f>SUM(C69:C70)</f>
        <v>0</v>
      </c>
      <c r="D71" s="52">
        <f t="shared" ref="D71:AA71" si="33">SUM(D69:D70)</f>
        <v>0</v>
      </c>
      <c r="E71" s="52">
        <f t="shared" si="33"/>
        <v>0</v>
      </c>
      <c r="F71" s="52">
        <f t="shared" si="33"/>
        <v>0</v>
      </c>
      <c r="G71" s="52">
        <f t="shared" si="33"/>
        <v>130.25299023469228</v>
      </c>
      <c r="H71" s="52">
        <f t="shared" si="33"/>
        <v>0</v>
      </c>
      <c r="I71" s="52">
        <f t="shared" si="33"/>
        <v>16.590546506517018</v>
      </c>
      <c r="J71" s="52">
        <f t="shared" si="33"/>
        <v>0</v>
      </c>
      <c r="K71" s="52">
        <f t="shared" si="33"/>
        <v>1.8706925202752382</v>
      </c>
      <c r="L71" s="52">
        <f t="shared" si="33"/>
        <v>0</v>
      </c>
      <c r="M71" s="52">
        <f t="shared" si="33"/>
        <v>2491.2472526708084</v>
      </c>
      <c r="N71" s="52">
        <f t="shared" si="33"/>
        <v>1791.5498234699066</v>
      </c>
      <c r="O71" s="52">
        <f t="shared" si="33"/>
        <v>0</v>
      </c>
      <c r="P71" s="52">
        <f t="shared" si="33"/>
        <v>1.0585613099409605</v>
      </c>
      <c r="Q71" s="52">
        <f t="shared" si="33"/>
        <v>0</v>
      </c>
      <c r="R71" s="52">
        <f t="shared" si="33"/>
        <v>0</v>
      </c>
      <c r="S71" s="52">
        <f t="shared" si="33"/>
        <v>0</v>
      </c>
      <c r="T71" s="52">
        <f t="shared" si="33"/>
        <v>0</v>
      </c>
      <c r="U71" s="52">
        <f t="shared" si="33"/>
        <v>18.2055723917133</v>
      </c>
      <c r="V71" s="52">
        <f t="shared" si="33"/>
        <v>0</v>
      </c>
      <c r="W71" s="52">
        <f t="shared" si="33"/>
        <v>0</v>
      </c>
      <c r="X71" s="52">
        <f t="shared" si="33"/>
        <v>0</v>
      </c>
      <c r="Y71" s="52">
        <f t="shared" ref="Y71:Z71" si="34">SUM(Y69:Y70)</f>
        <v>0</v>
      </c>
      <c r="Z71" s="52">
        <f t="shared" si="34"/>
        <v>0</v>
      </c>
      <c r="AA71" s="52">
        <f t="shared" si="33"/>
        <v>0</v>
      </c>
      <c r="AB71" s="52"/>
    </row>
    <row r="72" spans="2:30" x14ac:dyDescent="0.35">
      <c r="B72" s="51" t="s">
        <v>59</v>
      </c>
      <c r="C72" s="52">
        <f>C43*Hoja1!C9</f>
        <v>0</v>
      </c>
      <c r="D72" s="52">
        <f>D43*Hoja1!D9</f>
        <v>0</v>
      </c>
      <c r="E72" s="52">
        <f>E43*Hoja1!E9</f>
        <v>0</v>
      </c>
      <c r="F72" s="52">
        <f>F43*Hoja1!F9</f>
        <v>0</v>
      </c>
      <c r="G72" s="52">
        <f>G43*Hoja1!G9</f>
        <v>0</v>
      </c>
      <c r="H72" s="52">
        <f>H43*Hoja1!H9</f>
        <v>0</v>
      </c>
      <c r="I72" s="52">
        <f>I43*Hoja1!I9</f>
        <v>0</v>
      </c>
      <c r="J72" s="52"/>
      <c r="K72" s="52">
        <f>K43*Hoja1!J9</f>
        <v>0</v>
      </c>
      <c r="L72" s="52"/>
      <c r="M72" s="52">
        <f>M43*Hoja1!L9</f>
        <v>166.20616622396679</v>
      </c>
      <c r="N72" s="52">
        <f>N43*Hoja1!M9</f>
        <v>93.380686019628101</v>
      </c>
      <c r="O72" s="52">
        <f>O43*Hoja1!N9</f>
        <v>2.0913633449552983E-2</v>
      </c>
      <c r="P72" s="52">
        <f>P43*Hoja1!O9</f>
        <v>0</v>
      </c>
      <c r="Q72" s="52">
        <f>Q43*Hoja1!P9</f>
        <v>0</v>
      </c>
      <c r="R72" s="52">
        <f>R43*Hoja1!Q9</f>
        <v>0</v>
      </c>
      <c r="S72" s="52">
        <f>S43*Hoja1!R9</f>
        <v>0</v>
      </c>
      <c r="T72" s="52">
        <f>T43*Hoja1!S9</f>
        <v>0</v>
      </c>
      <c r="U72" s="52">
        <f>U43*Hoja1!T9</f>
        <v>0.2022249610650364</v>
      </c>
      <c r="V72" s="52">
        <f>V43*Hoja1!U9</f>
        <v>0</v>
      </c>
      <c r="W72" s="52">
        <f>W43*Hoja1!V9</f>
        <v>0</v>
      </c>
      <c r="X72" s="52">
        <f>X43*Hoja1!W9</f>
        <v>0</v>
      </c>
      <c r="Y72" s="52">
        <f>Y43*Hoja1!X9</f>
        <v>0</v>
      </c>
      <c r="Z72" s="52">
        <f>Z43*Hoja1!Y9</f>
        <v>0</v>
      </c>
      <c r="AA72" s="52">
        <f>AA43*Hoja1!Z9</f>
        <v>0</v>
      </c>
      <c r="AB72" s="52"/>
    </row>
    <row r="73" spans="2:30" x14ac:dyDescent="0.35">
      <c r="B73" s="51" t="s">
        <v>60</v>
      </c>
      <c r="C73" s="52">
        <f>C44*Hoja1!C10</f>
        <v>0</v>
      </c>
      <c r="D73" s="52">
        <f>D44*Hoja1!D10</f>
        <v>0</v>
      </c>
      <c r="E73" s="52">
        <f>E44*Hoja1!E10</f>
        <v>0</v>
      </c>
      <c r="F73" s="52">
        <f>F44*Hoja1!F10</f>
        <v>0</v>
      </c>
      <c r="G73" s="52">
        <f>G44*Hoja1!G10</f>
        <v>1.8521696173934489E-2</v>
      </c>
      <c r="H73" s="52">
        <f>H44*Hoja1!H10</f>
        <v>0</v>
      </c>
      <c r="I73" s="52">
        <f>I44*Hoja1!I10</f>
        <v>1.6417970790479466</v>
      </c>
      <c r="J73" s="52"/>
      <c r="K73" s="52">
        <f>K44*Hoja1!J10</f>
        <v>0</v>
      </c>
      <c r="L73" s="52"/>
      <c r="M73" s="52">
        <f>M44*Hoja1!L10</f>
        <v>664.7199953469767</v>
      </c>
      <c r="N73" s="52">
        <f>N44*Hoja1!M10</f>
        <v>87.358637159646264</v>
      </c>
      <c r="O73" s="52">
        <f>O44*Hoja1!N10</f>
        <v>0</v>
      </c>
      <c r="P73" s="52">
        <f>P44*Hoja1!O10</f>
        <v>0</v>
      </c>
      <c r="Q73" s="52">
        <f>Q44*Hoja1!P10</f>
        <v>0</v>
      </c>
      <c r="R73" s="52">
        <f>R44*Hoja1!Q10</f>
        <v>99.49960968035731</v>
      </c>
      <c r="S73" s="52">
        <f>S44*Hoja1!R10</f>
        <v>0</v>
      </c>
      <c r="T73" s="52">
        <f>T44*Hoja1!S10</f>
        <v>0</v>
      </c>
      <c r="U73" s="52">
        <f>U44*Hoja1!T10</f>
        <v>0</v>
      </c>
      <c r="V73" s="52">
        <f>V44*Hoja1!U10</f>
        <v>0</v>
      </c>
      <c r="W73" s="52">
        <f>W44*Hoja1!V10</f>
        <v>0</v>
      </c>
      <c r="X73" s="52">
        <f>X44*Hoja1!W10</f>
        <v>0</v>
      </c>
      <c r="Y73" s="52">
        <f>Y44*Hoja1!X10</f>
        <v>0</v>
      </c>
      <c r="Z73" s="52">
        <f>Z44*Hoja1!Y10</f>
        <v>0</v>
      </c>
      <c r="AA73" s="52">
        <f>AA44*Hoja1!Z10</f>
        <v>0</v>
      </c>
      <c r="AB73" s="52"/>
    </row>
    <row r="74" spans="2:30" x14ac:dyDescent="0.35">
      <c r="B74" s="51" t="s">
        <v>61</v>
      </c>
      <c r="C74" s="52">
        <f>C45*Hoja1!C11</f>
        <v>0</v>
      </c>
      <c r="D74" s="52">
        <f>D45*Hoja1!D11</f>
        <v>0</v>
      </c>
      <c r="E74" s="52">
        <f>E45*Hoja1!E11</f>
        <v>0</v>
      </c>
      <c r="F74" s="52">
        <f>F45*Hoja1!F11</f>
        <v>0</v>
      </c>
      <c r="G74" s="52">
        <f>G45*Hoja1!G11</f>
        <v>0</v>
      </c>
      <c r="H74" s="52">
        <f>H45*Hoja1!H11</f>
        <v>0</v>
      </c>
      <c r="I74" s="52">
        <f>I45*Hoja1!I11</f>
        <v>0</v>
      </c>
      <c r="J74" s="52"/>
      <c r="K74" s="52">
        <f>K45*Hoja1!J11</f>
        <v>0</v>
      </c>
      <c r="L74" s="52"/>
      <c r="M74" s="52">
        <f>M45*Hoja1!L11</f>
        <v>696.01959604152341</v>
      </c>
      <c r="N74" s="52">
        <f>N45*Hoja1!M11</f>
        <v>60.109638174832249</v>
      </c>
      <c r="O74" s="52">
        <f>O45*Hoja1!N11</f>
        <v>0</v>
      </c>
      <c r="P74" s="52">
        <f>P45*Hoja1!O11</f>
        <v>0</v>
      </c>
      <c r="Q74" s="52">
        <f>Q45*Hoja1!P11</f>
        <v>0</v>
      </c>
      <c r="R74" s="52">
        <f>R45*Hoja1!Q11</f>
        <v>0</v>
      </c>
      <c r="S74" s="52">
        <f>S45*Hoja1!R11</f>
        <v>0</v>
      </c>
      <c r="T74" s="52">
        <f>T45*Hoja1!S11</f>
        <v>0</v>
      </c>
      <c r="U74" s="52">
        <f>U45*Hoja1!T11</f>
        <v>0</v>
      </c>
      <c r="V74" s="52">
        <f>V45*Hoja1!U11</f>
        <v>0</v>
      </c>
      <c r="W74" s="52">
        <f>W45*Hoja1!V11</f>
        <v>0</v>
      </c>
      <c r="X74" s="52">
        <f>X45*Hoja1!W11</f>
        <v>0</v>
      </c>
      <c r="Y74" s="52">
        <f>Y45*Hoja1!X11</f>
        <v>0</v>
      </c>
      <c r="Z74" s="52">
        <f>Z45*Hoja1!Y11</f>
        <v>0</v>
      </c>
      <c r="AA74" s="52">
        <f>AA45*Hoja1!Z11</f>
        <v>0</v>
      </c>
      <c r="AB74" s="52"/>
    </row>
    <row r="75" spans="2:30" x14ac:dyDescent="0.35">
      <c r="B75" s="56" t="s">
        <v>141</v>
      </c>
      <c r="C75" s="52">
        <f>SUM(C72:C74)</f>
        <v>0</v>
      </c>
      <c r="D75" s="52">
        <f t="shared" ref="D75:AB75" si="35">SUM(D72:D74)</f>
        <v>0</v>
      </c>
      <c r="E75" s="52">
        <f t="shared" si="35"/>
        <v>0</v>
      </c>
      <c r="F75" s="52">
        <f t="shared" si="35"/>
        <v>0</v>
      </c>
      <c r="G75" s="52">
        <f t="shared" si="35"/>
        <v>1.8521696173934489E-2</v>
      </c>
      <c r="H75" s="52">
        <f t="shared" si="35"/>
        <v>0</v>
      </c>
      <c r="I75" s="52">
        <f t="shared" si="35"/>
        <v>1.6417970790479466</v>
      </c>
      <c r="J75" s="52">
        <f t="shared" si="35"/>
        <v>0</v>
      </c>
      <c r="K75" s="52">
        <f t="shared" si="35"/>
        <v>0</v>
      </c>
      <c r="L75" s="52">
        <f t="shared" si="35"/>
        <v>0</v>
      </c>
      <c r="M75" s="52">
        <f t="shared" si="35"/>
        <v>1526.9457576124669</v>
      </c>
      <c r="N75" s="52">
        <f t="shared" si="35"/>
        <v>240.84896135410662</v>
      </c>
      <c r="O75" s="52">
        <f t="shared" si="35"/>
        <v>2.0913633449552983E-2</v>
      </c>
      <c r="P75" s="52">
        <f t="shared" si="35"/>
        <v>0</v>
      </c>
      <c r="Q75" s="52">
        <f t="shared" si="35"/>
        <v>0</v>
      </c>
      <c r="R75" s="52">
        <f t="shared" si="35"/>
        <v>99.49960968035731</v>
      </c>
      <c r="S75" s="52">
        <f t="shared" si="35"/>
        <v>0</v>
      </c>
      <c r="T75" s="52">
        <f t="shared" si="35"/>
        <v>0</v>
      </c>
      <c r="U75" s="52">
        <f t="shared" si="35"/>
        <v>0.2022249610650364</v>
      </c>
      <c r="V75" s="52">
        <f t="shared" si="35"/>
        <v>0</v>
      </c>
      <c r="W75" s="52">
        <f t="shared" si="35"/>
        <v>0</v>
      </c>
      <c r="X75" s="52">
        <f t="shared" si="35"/>
        <v>0</v>
      </c>
      <c r="Y75" s="52">
        <f t="shared" ref="Y75:Z75" si="36">SUM(Y72:Y74)</f>
        <v>0</v>
      </c>
      <c r="Z75" s="52">
        <f t="shared" si="36"/>
        <v>0</v>
      </c>
      <c r="AA75" s="52">
        <f t="shared" si="35"/>
        <v>0</v>
      </c>
      <c r="AB75" s="52">
        <f t="shared" si="35"/>
        <v>0</v>
      </c>
    </row>
    <row r="76" spans="2:30" x14ac:dyDescent="0.35">
      <c r="B76" s="51" t="s">
        <v>63</v>
      </c>
      <c r="C76" s="52">
        <f>C47*Hoja1!C13</f>
        <v>0</v>
      </c>
      <c r="D76" s="52">
        <f>D47*Hoja1!D13</f>
        <v>13.628335900243989</v>
      </c>
      <c r="E76" s="52">
        <f>E47*Hoja1!E13</f>
        <v>0</v>
      </c>
      <c r="F76" s="52">
        <f>F47*Hoja1!F13</f>
        <v>0</v>
      </c>
      <c r="G76" s="52">
        <f>G47*Hoja1!G13</f>
        <v>0</v>
      </c>
      <c r="H76" s="52">
        <f>H47*Hoja1!H13</f>
        <v>1175.154454652461</v>
      </c>
      <c r="I76" s="52">
        <f>I47*Hoja1!I13</f>
        <v>0</v>
      </c>
      <c r="J76" s="52"/>
      <c r="K76" s="52">
        <f>K47*Hoja1!J13</f>
        <v>0</v>
      </c>
      <c r="L76" s="52"/>
      <c r="M76" s="52">
        <f>M47*Hoja1!L13</f>
        <v>84.777873965900724</v>
      </c>
      <c r="N76" s="52">
        <f>N47*Hoja1!M13</f>
        <v>0</v>
      </c>
      <c r="O76" s="52">
        <f>O47*Hoja1!N13</f>
        <v>0</v>
      </c>
      <c r="P76" s="52">
        <f>P47*Hoja1!O13</f>
        <v>0</v>
      </c>
      <c r="Q76" s="52">
        <f>Q47*Hoja1!P13</f>
        <v>0</v>
      </c>
      <c r="R76" s="52">
        <f>R47*Hoja1!Q13</f>
        <v>34.149327295883097</v>
      </c>
      <c r="S76" s="52">
        <f>S47*Hoja1!R13</f>
        <v>0</v>
      </c>
      <c r="T76" s="52">
        <f>T47*Hoja1!S13</f>
        <v>0</v>
      </c>
      <c r="U76" s="52">
        <f>U47*Hoja1!T13</f>
        <v>0</v>
      </c>
      <c r="V76" s="52">
        <f>V47*Hoja1!U13</f>
        <v>0</v>
      </c>
      <c r="W76" s="52">
        <f>W47*Hoja1!V13</f>
        <v>0</v>
      </c>
      <c r="X76" s="52">
        <f>X47*Hoja1!W13</f>
        <v>0</v>
      </c>
      <c r="Y76" s="52">
        <f>Y47*Hoja1!X13</f>
        <v>0</v>
      </c>
      <c r="Z76" s="52">
        <f>Z47*Hoja1!Y13</f>
        <v>0</v>
      </c>
      <c r="AA76" s="52">
        <f>AA47*Hoja1!Z13</f>
        <v>0</v>
      </c>
      <c r="AB76" s="52"/>
    </row>
    <row r="77" spans="2:30" x14ac:dyDescent="0.35">
      <c r="B77" s="51" t="s">
        <v>64</v>
      </c>
      <c r="C77" s="52">
        <f>C48*Hoja1!C14</f>
        <v>0</v>
      </c>
      <c r="D77" s="52">
        <f>D48*Hoja1!D14</f>
        <v>12.445087861254722</v>
      </c>
      <c r="E77" s="52">
        <f>E48*Hoja1!E14</f>
        <v>0</v>
      </c>
      <c r="F77" s="52">
        <f>F48*Hoja1!F14</f>
        <v>0</v>
      </c>
      <c r="G77" s="52">
        <f>G48*Hoja1!G14</f>
        <v>0</v>
      </c>
      <c r="H77" s="52">
        <f>H48*Hoja1!H14</f>
        <v>0</v>
      </c>
      <c r="I77" s="52">
        <f>I48*Hoja1!I14</f>
        <v>0</v>
      </c>
      <c r="J77" s="52"/>
      <c r="K77" s="52">
        <f>K48*Hoja1!J14</f>
        <v>12.464038597622748</v>
      </c>
      <c r="L77" s="52"/>
      <c r="M77" s="52">
        <f>M48*Hoja1!L14</f>
        <v>1014.938705499154</v>
      </c>
      <c r="N77" s="52">
        <f>N48*Hoja1!M14</f>
        <v>96.004138331346667</v>
      </c>
      <c r="O77" s="52">
        <f>O48*Hoja1!N14</f>
        <v>1.4874086048415645</v>
      </c>
      <c r="P77" s="52">
        <f>P48*Hoja1!O14</f>
        <v>0</v>
      </c>
      <c r="Q77" s="52">
        <f>Q48*Hoja1!P14</f>
        <v>0</v>
      </c>
      <c r="R77" s="52">
        <f>R48*Hoja1!Q14</f>
        <v>85.58005499897763</v>
      </c>
      <c r="S77" s="52">
        <f>S48*Hoja1!R14</f>
        <v>65.748746998903883</v>
      </c>
      <c r="T77" s="52">
        <f>T48*Hoja1!S14</f>
        <v>0</v>
      </c>
      <c r="U77" s="52">
        <f>U48*Hoja1!T14</f>
        <v>0</v>
      </c>
      <c r="V77" s="52">
        <f>V48*Hoja1!U14</f>
        <v>0</v>
      </c>
      <c r="W77" s="52">
        <f>W48*Hoja1!V14</f>
        <v>0</v>
      </c>
      <c r="X77" s="52">
        <f>X48*Hoja1!W14</f>
        <v>0</v>
      </c>
      <c r="Y77" s="52">
        <f>Y48*Hoja1!X14</f>
        <v>0</v>
      </c>
      <c r="Z77" s="52">
        <f>Z48*Hoja1!Y14</f>
        <v>0</v>
      </c>
      <c r="AA77" s="52">
        <f>AA48*Hoja1!Z14</f>
        <v>0</v>
      </c>
      <c r="AB77" s="52"/>
    </row>
    <row r="78" spans="2:30" x14ac:dyDescent="0.35">
      <c r="B78" s="51" t="s">
        <v>65</v>
      </c>
      <c r="C78" s="52">
        <f>C49*Hoja1!C15</f>
        <v>0</v>
      </c>
      <c r="D78" s="52">
        <f>D49*Hoja1!D15</f>
        <v>0.11362424647833475</v>
      </c>
      <c r="E78" s="52">
        <f>E49*Hoja1!E15</f>
        <v>0</v>
      </c>
      <c r="F78" s="52">
        <f>F49*Hoja1!F15</f>
        <v>0</v>
      </c>
      <c r="G78" s="52">
        <f>G49*Hoja1!G15</f>
        <v>0</v>
      </c>
      <c r="H78" s="52">
        <f>H49*Hoja1!H15</f>
        <v>0</v>
      </c>
      <c r="I78" s="52">
        <f>I49*Hoja1!I15</f>
        <v>0</v>
      </c>
      <c r="J78" s="52"/>
      <c r="K78" s="52">
        <f>K49*Hoja1!J15</f>
        <v>0</v>
      </c>
      <c r="L78" s="52"/>
      <c r="M78" s="52">
        <f>M49*Hoja1!L15</f>
        <v>15.257560678531185</v>
      </c>
      <c r="N78" s="52">
        <f>N49*Hoja1!M15</f>
        <v>0.33362400565244649</v>
      </c>
      <c r="O78" s="52">
        <f>O49*Hoja1!N15</f>
        <v>0</v>
      </c>
      <c r="P78" s="52">
        <f>P49*Hoja1!O15</f>
        <v>0</v>
      </c>
      <c r="Q78" s="52">
        <f>Q49*Hoja1!P15</f>
        <v>0</v>
      </c>
      <c r="R78" s="52">
        <f>R49*Hoja1!Q15</f>
        <v>0.78296623500086582</v>
      </c>
      <c r="S78" s="52">
        <f>S49*Hoja1!R15</f>
        <v>0.61252121228695611</v>
      </c>
      <c r="T78" s="52">
        <f>T49*Hoja1!S15</f>
        <v>0</v>
      </c>
      <c r="U78" s="52">
        <f>U49*Hoja1!T15</f>
        <v>0</v>
      </c>
      <c r="V78" s="52">
        <f>V49*Hoja1!U15</f>
        <v>0</v>
      </c>
      <c r="W78" s="52">
        <f>W49*Hoja1!V15</f>
        <v>0</v>
      </c>
      <c r="X78" s="52">
        <f>X49*Hoja1!W15</f>
        <v>0</v>
      </c>
      <c r="Y78" s="52">
        <f>Y49*Hoja1!X15</f>
        <v>0</v>
      </c>
      <c r="Z78" s="52">
        <f>Z49*Hoja1!Y15</f>
        <v>0</v>
      </c>
      <c r="AA78" s="52">
        <f>AA49*Hoja1!Z15</f>
        <v>0</v>
      </c>
      <c r="AB78" s="52"/>
    </row>
    <row r="79" spans="2:30" x14ac:dyDescent="0.35">
      <c r="B79" s="51" t="s">
        <v>66</v>
      </c>
      <c r="C79" s="52">
        <f>C50*Hoja1!C16</f>
        <v>0</v>
      </c>
      <c r="D79" s="52">
        <f>D50*Hoja1!D16</f>
        <v>0.8346626325556904</v>
      </c>
      <c r="E79" s="52">
        <f>E50*Hoja1!E16</f>
        <v>0</v>
      </c>
      <c r="F79" s="52">
        <f>F50*Hoja1!F16</f>
        <v>0</v>
      </c>
      <c r="G79" s="52">
        <f>G50*Hoja1!G16</f>
        <v>0</v>
      </c>
      <c r="H79" s="52">
        <f>H50*Hoja1!H16</f>
        <v>0</v>
      </c>
      <c r="I79" s="52">
        <f>I50*Hoja1!I16</f>
        <v>0</v>
      </c>
      <c r="J79" s="52"/>
      <c r="K79" s="52">
        <f>K50*Hoja1!J16</f>
        <v>0</v>
      </c>
      <c r="L79" s="52"/>
      <c r="M79" s="52">
        <f>M50*Hoja1!L16</f>
        <v>132.71110973997671</v>
      </c>
      <c r="N79" s="52">
        <f>N50*Hoja1!M16</f>
        <v>2.9481587877927568E-2</v>
      </c>
      <c r="O79" s="52">
        <f>O50*Hoja1!N16</f>
        <v>0</v>
      </c>
      <c r="P79" s="52">
        <f>P50*Hoja1!O16</f>
        <v>0</v>
      </c>
      <c r="Q79" s="52">
        <f>Q50*Hoja1!P16</f>
        <v>0</v>
      </c>
      <c r="R79" s="52">
        <f>R50*Hoja1!Q16</f>
        <v>5.7515246891661285</v>
      </c>
      <c r="S79" s="52">
        <f>S50*Hoja1!R16</f>
        <v>18.048790329779067</v>
      </c>
      <c r="T79" s="52">
        <f>T50*Hoja1!S16</f>
        <v>0</v>
      </c>
      <c r="U79" s="52">
        <f>U50*Hoja1!T16</f>
        <v>0</v>
      </c>
      <c r="V79" s="52">
        <f>V50*Hoja1!U16</f>
        <v>0</v>
      </c>
      <c r="W79" s="52">
        <f>W50*Hoja1!V16</f>
        <v>0</v>
      </c>
      <c r="X79" s="52">
        <f>X50*Hoja1!W16</f>
        <v>0</v>
      </c>
      <c r="Y79" s="52">
        <f>Y50*Hoja1!X16</f>
        <v>0</v>
      </c>
      <c r="Z79" s="52">
        <f>Z50*Hoja1!Y16</f>
        <v>0</v>
      </c>
      <c r="AA79" s="52">
        <f>AA50*Hoja1!Z16</f>
        <v>0</v>
      </c>
      <c r="AB79" s="52"/>
    </row>
    <row r="80" spans="2:30" x14ac:dyDescent="0.35">
      <c r="B80" s="51" t="s">
        <v>67</v>
      </c>
      <c r="C80" s="52">
        <f>C51*Hoja1!C17</f>
        <v>0</v>
      </c>
      <c r="D80" s="52">
        <f>D51*Hoja1!D17</f>
        <v>0</v>
      </c>
      <c r="E80" s="52">
        <f>E51*Hoja1!E17</f>
        <v>0</v>
      </c>
      <c r="F80" s="52">
        <f>F51*Hoja1!F17</f>
        <v>0</v>
      </c>
      <c r="G80" s="52">
        <f>G51*Hoja1!G17</f>
        <v>0</v>
      </c>
      <c r="H80" s="52">
        <f>H51*Hoja1!H17</f>
        <v>0</v>
      </c>
      <c r="I80" s="52">
        <f>I51*Hoja1!I17</f>
        <v>0</v>
      </c>
      <c r="J80" s="52"/>
      <c r="K80" s="52">
        <f>K51*Hoja1!J17</f>
        <v>0</v>
      </c>
      <c r="L80" s="52"/>
      <c r="M80" s="52">
        <f>M51*Hoja1!L17</f>
        <v>152.08539558187985</v>
      </c>
      <c r="N80" s="52">
        <f>N51*Hoja1!M17</f>
        <v>9.8983003456130483</v>
      </c>
      <c r="O80" s="52">
        <f>O51*Hoja1!N17</f>
        <v>0</v>
      </c>
      <c r="P80" s="52">
        <f>P51*Hoja1!O17</f>
        <v>0</v>
      </c>
      <c r="Q80" s="52">
        <f>Q51*Hoja1!P17</f>
        <v>0</v>
      </c>
      <c r="R80" s="52">
        <f>R51*Hoja1!Q17</f>
        <v>0</v>
      </c>
      <c r="S80" s="52">
        <f>S51*Hoja1!R17</f>
        <v>27.959646360163468</v>
      </c>
      <c r="T80" s="52">
        <f>T51*Hoja1!S17</f>
        <v>0</v>
      </c>
      <c r="U80" s="52">
        <f>U51*Hoja1!T17</f>
        <v>0</v>
      </c>
      <c r="V80" s="52">
        <f>V51*Hoja1!U17</f>
        <v>0</v>
      </c>
      <c r="W80" s="52">
        <f>W51*Hoja1!V17</f>
        <v>0</v>
      </c>
      <c r="X80" s="52">
        <f>X51*Hoja1!W17</f>
        <v>0</v>
      </c>
      <c r="Y80" s="52">
        <f>Y51*Hoja1!X17</f>
        <v>0</v>
      </c>
      <c r="Z80" s="52">
        <f>Z51*Hoja1!Y17</f>
        <v>0</v>
      </c>
      <c r="AA80" s="52">
        <f>AA51*Hoja1!Z17</f>
        <v>0</v>
      </c>
      <c r="AB80" s="52"/>
    </row>
    <row r="81" spans="2:28" x14ac:dyDescent="0.35">
      <c r="B81" s="51" t="s">
        <v>68</v>
      </c>
      <c r="C81" s="52">
        <f>C52*Hoja1!C18</f>
        <v>0</v>
      </c>
      <c r="D81" s="52">
        <f>D52*Hoja1!D18</f>
        <v>14.540444751004676</v>
      </c>
      <c r="E81" s="52">
        <f>E52*Hoja1!E18</f>
        <v>0</v>
      </c>
      <c r="F81" s="52">
        <f>F52*Hoja1!F18</f>
        <v>0</v>
      </c>
      <c r="G81" s="52">
        <f>G52*Hoja1!G18</f>
        <v>0</v>
      </c>
      <c r="H81" s="52">
        <f>H52*Hoja1!H18</f>
        <v>0</v>
      </c>
      <c r="I81" s="52">
        <f>I52*Hoja1!I18</f>
        <v>0</v>
      </c>
      <c r="J81" s="52"/>
      <c r="K81" s="52">
        <f>K52*Hoja1!J18</f>
        <v>0</v>
      </c>
      <c r="L81" s="52"/>
      <c r="M81" s="52">
        <f>M52*Hoja1!L18</f>
        <v>478.397628312368</v>
      </c>
      <c r="N81" s="52">
        <f>N52*Hoja1!M18</f>
        <v>0.23359900687605409</v>
      </c>
      <c r="O81" s="52">
        <f>O52*Hoja1!N18</f>
        <v>0</v>
      </c>
      <c r="P81" s="52">
        <f>P52*Hoja1!O18</f>
        <v>0</v>
      </c>
      <c r="Q81" s="52">
        <f>Q52*Hoja1!P18</f>
        <v>0</v>
      </c>
      <c r="R81" s="52">
        <f>R52*Hoja1!Q18</f>
        <v>99.370633352271824</v>
      </c>
      <c r="S81" s="52">
        <f>S52*Hoja1!R18</f>
        <v>2.4791673896806161</v>
      </c>
      <c r="T81" s="52">
        <f>T52*Hoja1!S18</f>
        <v>0</v>
      </c>
      <c r="U81" s="52">
        <f>U52*Hoja1!T18</f>
        <v>0</v>
      </c>
      <c r="V81" s="52">
        <f>V52*Hoja1!U18</f>
        <v>0</v>
      </c>
      <c r="W81" s="52">
        <f>W52*Hoja1!V18</f>
        <v>0</v>
      </c>
      <c r="X81" s="52">
        <f>X52*Hoja1!W18</f>
        <v>0</v>
      </c>
      <c r="Y81" s="52">
        <f>Y52*Hoja1!X18</f>
        <v>0</v>
      </c>
      <c r="Z81" s="52">
        <f>Z52*Hoja1!Y18</f>
        <v>0</v>
      </c>
      <c r="AA81" s="52">
        <f>AA52*Hoja1!Z18</f>
        <v>0</v>
      </c>
      <c r="AB81" s="52"/>
    </row>
    <row r="82" spans="2:28" x14ac:dyDescent="0.35">
      <c r="B82" s="51" t="s">
        <v>69</v>
      </c>
      <c r="C82" s="52">
        <f>C53*Hoja1!C19</f>
        <v>0</v>
      </c>
      <c r="D82" s="52">
        <f>D53*Hoja1!D19</f>
        <v>8.528740173525259</v>
      </c>
      <c r="E82" s="52">
        <f>E53*Hoja1!E19</f>
        <v>0</v>
      </c>
      <c r="F82" s="52">
        <f>F53*Hoja1!F19</f>
        <v>0</v>
      </c>
      <c r="G82" s="52">
        <f>G53*Hoja1!G19</f>
        <v>0</v>
      </c>
      <c r="H82" s="52">
        <f>H53*Hoja1!H19</f>
        <v>0</v>
      </c>
      <c r="I82" s="52">
        <f>I53*Hoja1!I19</f>
        <v>0</v>
      </c>
      <c r="J82" s="52"/>
      <c r="K82" s="52">
        <f>K53*Hoja1!J19</f>
        <v>0</v>
      </c>
      <c r="L82" s="52"/>
      <c r="M82" s="52">
        <f>M53*Hoja1!L19</f>
        <v>1152.8866948417913</v>
      </c>
      <c r="N82" s="52">
        <f>N53*Hoja1!M19</f>
        <v>39.91076465205726</v>
      </c>
      <c r="O82" s="52">
        <f>O53*Hoja1!N19</f>
        <v>3.4419943397038341E-2</v>
      </c>
      <c r="P82" s="52">
        <f>P53*Hoja1!O19</f>
        <v>0</v>
      </c>
      <c r="Q82" s="52">
        <f>Q53*Hoja1!P19</f>
        <v>0</v>
      </c>
      <c r="R82" s="52">
        <f>R53*Hoja1!Q19</f>
        <v>54.838049648766521</v>
      </c>
      <c r="S82" s="52">
        <f>S53*Hoja1!R19</f>
        <v>90.685559333886005</v>
      </c>
      <c r="T82" s="52">
        <f>T53*Hoja1!S19</f>
        <v>266.83486019926312</v>
      </c>
      <c r="U82" s="52">
        <f>U53*Hoja1!T19</f>
        <v>0</v>
      </c>
      <c r="V82" s="52">
        <f>V53*Hoja1!U19</f>
        <v>0</v>
      </c>
      <c r="W82" s="52">
        <f>W53*Hoja1!V19</f>
        <v>0</v>
      </c>
      <c r="X82" s="52">
        <f>X53*Hoja1!W19</f>
        <v>0</v>
      </c>
      <c r="Y82" s="52">
        <f>Y53*Hoja1!X19</f>
        <v>0</v>
      </c>
      <c r="Z82" s="52">
        <f>Z53*Hoja1!Y19</f>
        <v>0</v>
      </c>
      <c r="AA82" s="52">
        <f>AA53*Hoja1!Z19</f>
        <v>0</v>
      </c>
      <c r="AB82" s="52"/>
    </row>
    <row r="83" spans="2:28" x14ac:dyDescent="0.35">
      <c r="B83" s="51" t="s">
        <v>70</v>
      </c>
      <c r="C83" s="52">
        <f>C54*Hoja1!C20</f>
        <v>0</v>
      </c>
      <c r="D83" s="52">
        <f>D54*Hoja1!D20</f>
        <v>2.7597384833520326</v>
      </c>
      <c r="E83" s="52">
        <f>E54*Hoja1!E20</f>
        <v>0</v>
      </c>
      <c r="F83" s="52">
        <f>F54*Hoja1!F20</f>
        <v>0</v>
      </c>
      <c r="G83" s="52">
        <f>G54*Hoja1!G20</f>
        <v>0</v>
      </c>
      <c r="H83" s="52">
        <f>H54*Hoja1!H20</f>
        <v>0</v>
      </c>
      <c r="I83" s="52">
        <f>I54*Hoja1!I20</f>
        <v>0</v>
      </c>
      <c r="J83" s="52"/>
      <c r="K83" s="52">
        <f>K54*Hoja1!J20</f>
        <v>0</v>
      </c>
      <c r="L83" s="52"/>
      <c r="M83" s="52">
        <f>M54*Hoja1!L20</f>
        <v>206.95716392766934</v>
      </c>
      <c r="N83" s="52">
        <f>N54*Hoja1!M20</f>
        <v>38.518247255801889</v>
      </c>
      <c r="O83" s="52">
        <f>O54*Hoja1!N20</f>
        <v>8.6401394984699217E-2</v>
      </c>
      <c r="P83" s="52">
        <f>P54*Hoja1!O20</f>
        <v>0</v>
      </c>
      <c r="Q83" s="52">
        <f>Q54*Hoja1!P20</f>
        <v>0</v>
      </c>
      <c r="R83" s="52">
        <f>R54*Hoja1!Q20</f>
        <v>18.75918658324775</v>
      </c>
      <c r="S83" s="52">
        <f>S54*Hoja1!R20</f>
        <v>0</v>
      </c>
      <c r="T83" s="52">
        <f>T54*Hoja1!S20</f>
        <v>0</v>
      </c>
      <c r="U83" s="52">
        <f>U54*Hoja1!T20</f>
        <v>0</v>
      </c>
      <c r="V83" s="52">
        <f>V54*Hoja1!U20</f>
        <v>0</v>
      </c>
      <c r="W83" s="52">
        <f>W54*Hoja1!V20</f>
        <v>0</v>
      </c>
      <c r="X83" s="52">
        <f>X54*Hoja1!W20</f>
        <v>0</v>
      </c>
      <c r="Y83" s="52">
        <f>Y54*Hoja1!X20</f>
        <v>0</v>
      </c>
      <c r="Z83" s="52">
        <f>Z54*Hoja1!Y20</f>
        <v>0</v>
      </c>
      <c r="AA83" s="52">
        <f>AA54*Hoja1!Z20</f>
        <v>0</v>
      </c>
      <c r="AB83" s="52"/>
    </row>
    <row r="84" spans="2:28" x14ac:dyDescent="0.35">
      <c r="B84" s="51" t="s">
        <v>71</v>
      </c>
      <c r="C84" s="52">
        <f>C55*Hoja1!C21</f>
        <v>0</v>
      </c>
      <c r="D84" s="52">
        <f>D55*Hoja1!D21</f>
        <v>22.24064994090449</v>
      </c>
      <c r="E84" s="52">
        <f>E55*Hoja1!E21</f>
        <v>0</v>
      </c>
      <c r="F84" s="52">
        <f>F55*Hoja1!F21</f>
        <v>0</v>
      </c>
      <c r="G84" s="52">
        <f>G55*Hoja1!G21</f>
        <v>0</v>
      </c>
      <c r="H84" s="52">
        <f>H55*Hoja1!H21</f>
        <v>0</v>
      </c>
      <c r="I84" s="52">
        <f>I55*Hoja1!I21</f>
        <v>0</v>
      </c>
      <c r="J84" s="52"/>
      <c r="K84" s="52">
        <f>K55*Hoja1!J21</f>
        <v>0</v>
      </c>
      <c r="L84" s="52"/>
      <c r="M84" s="52">
        <f>M55*Hoja1!L21</f>
        <v>633.81689038724198</v>
      </c>
      <c r="N84" s="52">
        <f>N55*Hoja1!M21</f>
        <v>47.769137579759722</v>
      </c>
      <c r="O84" s="52">
        <f>O55*Hoja1!N21</f>
        <v>0</v>
      </c>
      <c r="P84" s="52">
        <f>P55*Hoja1!O21</f>
        <v>0</v>
      </c>
      <c r="Q84" s="52">
        <f>Q55*Hoja1!P21</f>
        <v>0</v>
      </c>
      <c r="R84" s="52">
        <f>R55*Hoja1!Q21</f>
        <v>153.25670785876287</v>
      </c>
      <c r="S84" s="52">
        <f>S55*Hoja1!R21</f>
        <v>3.4446123827773949</v>
      </c>
      <c r="T84" s="52">
        <f>T55*Hoja1!S21</f>
        <v>0</v>
      </c>
      <c r="U84" s="52">
        <f>U55*Hoja1!T21</f>
        <v>0</v>
      </c>
      <c r="V84" s="52">
        <f>V55*Hoja1!U21</f>
        <v>0</v>
      </c>
      <c r="W84" s="52">
        <f>W55*Hoja1!V21</f>
        <v>0</v>
      </c>
      <c r="X84" s="52">
        <f>X55*Hoja1!W21</f>
        <v>0</v>
      </c>
      <c r="Y84" s="52">
        <f>Y55*Hoja1!X21</f>
        <v>0</v>
      </c>
      <c r="Z84" s="52">
        <f>Z55*Hoja1!Y21</f>
        <v>0</v>
      </c>
      <c r="AA84" s="52">
        <f>AA55*Hoja1!Z21</f>
        <v>0</v>
      </c>
      <c r="AB84" s="52"/>
    </row>
    <row r="85" spans="2:28" x14ac:dyDescent="0.35">
      <c r="B85" s="56" t="s">
        <v>136</v>
      </c>
      <c r="C85" s="53">
        <f>SUM(C76:C84)</f>
        <v>0</v>
      </c>
      <c r="D85" s="53">
        <f t="shared" ref="D85:AB85" si="37">SUM(D76:D84)</f>
        <v>75.09128398931918</v>
      </c>
      <c r="E85" s="53">
        <f t="shared" si="37"/>
        <v>0</v>
      </c>
      <c r="F85" s="53">
        <f t="shared" si="37"/>
        <v>0</v>
      </c>
      <c r="G85" s="53">
        <f t="shared" si="37"/>
        <v>0</v>
      </c>
      <c r="H85" s="53">
        <f t="shared" si="37"/>
        <v>1175.154454652461</v>
      </c>
      <c r="I85" s="53">
        <f t="shared" si="37"/>
        <v>0</v>
      </c>
      <c r="J85" s="53">
        <f t="shared" si="37"/>
        <v>0</v>
      </c>
      <c r="K85" s="53">
        <f t="shared" si="37"/>
        <v>12.464038597622748</v>
      </c>
      <c r="L85" s="52">
        <f t="shared" si="37"/>
        <v>0</v>
      </c>
      <c r="M85" s="53">
        <f t="shared" si="37"/>
        <v>3871.829022934513</v>
      </c>
      <c r="N85" s="53">
        <f t="shared" si="37"/>
        <v>232.69729276498504</v>
      </c>
      <c r="O85" s="53">
        <f t="shared" si="37"/>
        <v>1.6082299432233018</v>
      </c>
      <c r="P85" s="53">
        <f t="shared" si="37"/>
        <v>0</v>
      </c>
      <c r="Q85" s="53">
        <f t="shared" si="37"/>
        <v>0</v>
      </c>
      <c r="R85" s="53">
        <f t="shared" si="37"/>
        <v>452.48845066207667</v>
      </c>
      <c r="S85" s="53">
        <f t="shared" si="37"/>
        <v>208.97904400747737</v>
      </c>
      <c r="T85" s="53">
        <f t="shared" si="37"/>
        <v>266.83486019926312</v>
      </c>
      <c r="U85" s="53">
        <f t="shared" si="37"/>
        <v>0</v>
      </c>
      <c r="V85" s="53">
        <f t="shared" si="37"/>
        <v>0</v>
      </c>
      <c r="W85" s="53">
        <f t="shared" si="37"/>
        <v>0</v>
      </c>
      <c r="X85" s="53">
        <f t="shared" si="37"/>
        <v>0</v>
      </c>
      <c r="Y85" s="53">
        <f t="shared" ref="Y85:Z85" si="38">SUM(Y76:Y84)</f>
        <v>0</v>
      </c>
      <c r="Z85" s="53">
        <f t="shared" si="38"/>
        <v>0</v>
      </c>
      <c r="AA85" s="52">
        <f t="shared" si="37"/>
        <v>0</v>
      </c>
      <c r="AB85" s="52">
        <f t="shared" si="37"/>
        <v>0</v>
      </c>
    </row>
    <row r="86" spans="2:28" x14ac:dyDescent="0.35">
      <c r="B86" s="55" t="s">
        <v>135</v>
      </c>
      <c r="C86" s="53">
        <f>C57*Hoja1!C$23</f>
        <v>0</v>
      </c>
      <c r="D86" s="53">
        <f>D57*Hoja1!D$23</f>
        <v>1.0688481594671091</v>
      </c>
      <c r="E86" s="53">
        <f>E57*Hoja1!E$23</f>
        <v>0</v>
      </c>
      <c r="F86" s="53">
        <f>F57*Hoja1!F$23</f>
        <v>0</v>
      </c>
      <c r="G86" s="53">
        <f>G57*Hoja1!G$23</f>
        <v>0</v>
      </c>
      <c r="H86" s="53">
        <f>H57*Hoja1!H$23</f>
        <v>0</v>
      </c>
      <c r="I86" s="53">
        <f>I57*Hoja1!I$23</f>
        <v>0</v>
      </c>
      <c r="J86" s="53">
        <f>J57*Hoja1!J$23</f>
        <v>0</v>
      </c>
      <c r="K86" s="53">
        <f>K57*Hoja1!J$23</f>
        <v>0</v>
      </c>
      <c r="L86" s="52"/>
      <c r="M86" s="53">
        <f>M57*Hoja1!L$23</f>
        <v>25.595860800000004</v>
      </c>
      <c r="N86" s="53">
        <f>N57*Hoja1!M$23</f>
        <v>654.01981089260596</v>
      </c>
      <c r="O86" s="53">
        <f>O57*Hoja1!N$23</f>
        <v>1574.0212464692074</v>
      </c>
      <c r="P86" s="53">
        <f>P57*Hoja1!O$23</f>
        <v>0</v>
      </c>
      <c r="Q86" s="53">
        <f>Q57*Hoja1!P$23</f>
        <v>3.53801939151055</v>
      </c>
      <c r="R86" s="53">
        <f>R57*Hoja1!Q$23</f>
        <v>1068.1650915360497</v>
      </c>
      <c r="S86" s="53">
        <f>S57*Hoja1!R$23</f>
        <v>0</v>
      </c>
      <c r="T86" s="53">
        <f>T57*Hoja1!S$23</f>
        <v>0</v>
      </c>
      <c r="U86" s="53">
        <f>U57*Hoja1!T$23</f>
        <v>0</v>
      </c>
      <c r="V86" s="53">
        <f>V57*Hoja1!U$23</f>
        <v>0</v>
      </c>
      <c r="W86" s="53">
        <f>W57*Hoja1!V$23</f>
        <v>9.7967999999999993</v>
      </c>
      <c r="X86" s="53">
        <f>X57*Hoja1!W$23</f>
        <v>0</v>
      </c>
      <c r="Y86" s="53">
        <f>Y57*Hoja1!X$23</f>
        <v>0</v>
      </c>
      <c r="Z86" s="53">
        <f>Z57*Hoja1!Y$23</f>
        <v>0</v>
      </c>
      <c r="AA86" s="52">
        <f>AA57*Hoja1!Z23</f>
        <v>0</v>
      </c>
      <c r="AB86" s="52"/>
    </row>
    <row r="87" spans="2:28" x14ac:dyDescent="0.35">
      <c r="B87" s="51" t="s">
        <v>132</v>
      </c>
      <c r="C87" s="52">
        <f>C58*Hoja1!C$23</f>
        <v>0</v>
      </c>
      <c r="D87" s="52">
        <f>D58*Hoja1!D$23</f>
        <v>1.0688481594671091</v>
      </c>
      <c r="E87" s="52">
        <f>E58*Hoja1!E$23</f>
        <v>0</v>
      </c>
      <c r="F87" s="52">
        <f>F58*Hoja1!F$23</f>
        <v>0</v>
      </c>
      <c r="G87" s="52">
        <f>G58*Hoja1!G$23</f>
        <v>0</v>
      </c>
      <c r="H87" s="52">
        <f>H58*Hoja1!H$23</f>
        <v>0</v>
      </c>
      <c r="I87" s="52">
        <f>I58*Hoja1!I$23</f>
        <v>0</v>
      </c>
      <c r="J87" s="52">
        <f>J58*Hoja1!J$23</f>
        <v>0</v>
      </c>
      <c r="K87" s="53">
        <f>K58*Hoja1!J$23</f>
        <v>0</v>
      </c>
      <c r="L87" s="52"/>
      <c r="M87" s="52">
        <f>M58*Hoja1!L$23</f>
        <v>0</v>
      </c>
      <c r="N87" s="52">
        <f>N58*Hoja1!M$23</f>
        <v>654.01981089260596</v>
      </c>
      <c r="O87" s="52">
        <f>O58*Hoja1!N$23</f>
        <v>1572.7353984692074</v>
      </c>
      <c r="P87" s="52">
        <f>P58*Hoja1!O$23</f>
        <v>0</v>
      </c>
      <c r="Q87" s="52">
        <f>Q58*Hoja1!P$23</f>
        <v>0</v>
      </c>
      <c r="R87" s="52">
        <f>R58*Hoja1!Q$23</f>
        <v>1068.1650915360497</v>
      </c>
      <c r="S87" s="52">
        <f>S58*Hoja1!R$23</f>
        <v>0</v>
      </c>
      <c r="T87" s="52">
        <f>T58*Hoja1!S$23</f>
        <v>0</v>
      </c>
      <c r="U87" s="52">
        <f>U58*Hoja1!T$23</f>
        <v>0</v>
      </c>
      <c r="V87" s="52">
        <f>V58*Hoja1!U$23</f>
        <v>0</v>
      </c>
      <c r="W87" s="52">
        <f>W58*Hoja1!V$23</f>
        <v>9.7967999999999993</v>
      </c>
      <c r="X87" s="52">
        <f>X58*Hoja1!W$23</f>
        <v>0</v>
      </c>
      <c r="Y87" s="52">
        <f>Y58*Hoja1!X$23</f>
        <v>0</v>
      </c>
      <c r="Z87" s="52">
        <f>Z58*Hoja1!Y$23</f>
        <v>0</v>
      </c>
      <c r="AA87" s="52"/>
      <c r="AB87" s="52"/>
    </row>
    <row r="88" spans="2:28" x14ac:dyDescent="0.35">
      <c r="B88" s="51" t="s">
        <v>133</v>
      </c>
      <c r="C88" s="52">
        <f>C59*Hoja1!C$23</f>
        <v>0</v>
      </c>
      <c r="D88" s="52">
        <f>D59*Hoja1!D$23</f>
        <v>0</v>
      </c>
      <c r="E88" s="52">
        <f>E59*Hoja1!E$23</f>
        <v>0</v>
      </c>
      <c r="F88" s="52">
        <f>F59*Hoja1!F$23</f>
        <v>0</v>
      </c>
      <c r="G88" s="52">
        <f>G59*Hoja1!G$23</f>
        <v>0</v>
      </c>
      <c r="H88" s="52">
        <f>H59*Hoja1!H$23</f>
        <v>0</v>
      </c>
      <c r="I88" s="52">
        <f>I59*Hoja1!I$23</f>
        <v>0</v>
      </c>
      <c r="J88" s="52">
        <f>J59*Hoja1!J$23</f>
        <v>0</v>
      </c>
      <c r="K88" s="53">
        <f>K59*Hoja1!J$23</f>
        <v>0</v>
      </c>
      <c r="L88" s="52"/>
      <c r="M88" s="52">
        <f>M59*Hoja1!L$23</f>
        <v>0</v>
      </c>
      <c r="N88" s="52">
        <f>N59*Hoja1!M$23</f>
        <v>0</v>
      </c>
      <c r="O88" s="52">
        <f>O59*Hoja1!N$23</f>
        <v>1.2858479999999999</v>
      </c>
      <c r="P88" s="52">
        <f>P59*Hoja1!O$23</f>
        <v>0</v>
      </c>
      <c r="Q88" s="52">
        <f>Q59*Hoja1!P$23</f>
        <v>3.53801939151055</v>
      </c>
      <c r="R88" s="52">
        <f>R59*Hoja1!Q$23</f>
        <v>0</v>
      </c>
      <c r="S88" s="52">
        <f>S59*Hoja1!R$23</f>
        <v>0</v>
      </c>
      <c r="T88" s="52">
        <f>T59*Hoja1!S$23</f>
        <v>0</v>
      </c>
      <c r="U88" s="52">
        <f>U59*Hoja1!T$23</f>
        <v>0</v>
      </c>
      <c r="V88" s="52">
        <f>V59*Hoja1!U$23</f>
        <v>0</v>
      </c>
      <c r="W88" s="52">
        <f>W59*Hoja1!V$23</f>
        <v>0</v>
      </c>
      <c r="X88" s="52">
        <f>X59*Hoja1!W$23</f>
        <v>0</v>
      </c>
      <c r="Y88" s="52">
        <f>Y59*Hoja1!X$23</f>
        <v>0</v>
      </c>
      <c r="Z88" s="52">
        <f>Z59*Hoja1!Y$23</f>
        <v>0</v>
      </c>
      <c r="AA88" s="52"/>
      <c r="AB88" s="52"/>
    </row>
    <row r="89" spans="2:28" x14ac:dyDescent="0.35">
      <c r="B89" s="51" t="s">
        <v>134</v>
      </c>
      <c r="C89" s="52">
        <f>C60*Hoja1!C$23</f>
        <v>0</v>
      </c>
      <c r="D89" s="52">
        <f>D60*Hoja1!D$23</f>
        <v>0</v>
      </c>
      <c r="E89" s="52">
        <f>E60*Hoja1!E$23</f>
        <v>0</v>
      </c>
      <c r="F89" s="52">
        <f>F60*Hoja1!F$23</f>
        <v>0</v>
      </c>
      <c r="G89" s="52">
        <f>G60*Hoja1!G$23</f>
        <v>0</v>
      </c>
      <c r="H89" s="52">
        <f>H60*Hoja1!H$23</f>
        <v>0</v>
      </c>
      <c r="I89" s="52">
        <f>I60*Hoja1!I$23</f>
        <v>0</v>
      </c>
      <c r="J89" s="52">
        <f>J60*Hoja1!J$23</f>
        <v>0</v>
      </c>
      <c r="K89" s="53">
        <f>K60*Hoja1!J$23</f>
        <v>0</v>
      </c>
      <c r="L89" s="52"/>
      <c r="M89" s="52">
        <f>M60*Hoja1!L$23</f>
        <v>25.595860800000004</v>
      </c>
      <c r="N89" s="52">
        <f>N60*Hoja1!M$23</f>
        <v>0</v>
      </c>
      <c r="O89" s="52">
        <f>O60*Hoja1!N$23</f>
        <v>0</v>
      </c>
      <c r="P89" s="52">
        <f>P60*Hoja1!O$23</f>
        <v>0</v>
      </c>
      <c r="Q89" s="52">
        <f>Q60*Hoja1!P$23</f>
        <v>0</v>
      </c>
      <c r="R89" s="52">
        <f>R60*Hoja1!Q$23</f>
        <v>0</v>
      </c>
      <c r="S89" s="52">
        <f>S60*Hoja1!R$23</f>
        <v>0</v>
      </c>
      <c r="T89" s="52">
        <f>T60*Hoja1!S$23</f>
        <v>0</v>
      </c>
      <c r="U89" s="52">
        <f>U60*Hoja1!T$23</f>
        <v>0</v>
      </c>
      <c r="V89" s="52">
        <f>V60*Hoja1!U$23</f>
        <v>0</v>
      </c>
      <c r="W89" s="52">
        <f>W60*Hoja1!V$23</f>
        <v>0</v>
      </c>
      <c r="X89" s="52">
        <f>X60*Hoja1!W$23</f>
        <v>0</v>
      </c>
      <c r="Y89" s="52">
        <f>Y60*Hoja1!X$23</f>
        <v>0</v>
      </c>
      <c r="Z89" s="52">
        <f>Z60*Hoja1!Y$23</f>
        <v>0</v>
      </c>
      <c r="AA89" s="52"/>
      <c r="AB89" s="52"/>
    </row>
    <row r="90" spans="2:28" x14ac:dyDescent="0.35">
      <c r="B90" s="55" t="s">
        <v>139</v>
      </c>
      <c r="C90" s="52">
        <f>C61*Hoja1!C24</f>
        <v>0</v>
      </c>
      <c r="D90" s="52">
        <f>D61*Hoja1!D24</f>
        <v>0</v>
      </c>
      <c r="E90" s="52">
        <f>E61*Hoja1!E24</f>
        <v>0</v>
      </c>
      <c r="F90" s="52">
        <f>F61*Hoja1!F24</f>
        <v>0</v>
      </c>
      <c r="G90" s="52">
        <f>G61*Hoja1!G24</f>
        <v>0</v>
      </c>
      <c r="H90" s="52">
        <f>H61*Hoja1!H24</f>
        <v>0</v>
      </c>
      <c r="I90" s="52">
        <f>I61*Hoja1!I24</f>
        <v>0</v>
      </c>
      <c r="J90" s="52"/>
      <c r="K90" s="52">
        <f>K61*Hoja1!J24</f>
        <v>0</v>
      </c>
      <c r="L90" s="52"/>
      <c r="M90" s="52">
        <f>M61*Hoja1!L24</f>
        <v>445.20663754873391</v>
      </c>
      <c r="N90" s="52">
        <f>N61*Hoja1!M24</f>
        <v>0</v>
      </c>
      <c r="O90" s="52">
        <f>O61*Hoja1!N24</f>
        <v>0</v>
      </c>
      <c r="P90" s="52">
        <f>P61*Hoja1!O24</f>
        <v>0</v>
      </c>
      <c r="Q90" s="52">
        <f>Q61*Hoja1!P24</f>
        <v>0</v>
      </c>
      <c r="R90" s="52">
        <f>R61*Hoja1!Q24</f>
        <v>89.508841818425481</v>
      </c>
      <c r="S90" s="52">
        <f>S61*Hoja1!R24</f>
        <v>0</v>
      </c>
      <c r="T90" s="52">
        <f>T61*Hoja1!S24</f>
        <v>0</v>
      </c>
      <c r="U90" s="52">
        <f>U61*Hoja1!T24</f>
        <v>0</v>
      </c>
      <c r="V90" s="52">
        <f>V61*Hoja1!U24</f>
        <v>0</v>
      </c>
      <c r="W90" s="52">
        <f>W61*Hoja1!V24</f>
        <v>0</v>
      </c>
      <c r="X90" s="52">
        <f>X61*Hoja1!W24</f>
        <v>0</v>
      </c>
      <c r="Y90" s="52">
        <f>Y61*Hoja1!X24</f>
        <v>0</v>
      </c>
      <c r="Z90" s="52">
        <f>Z61*Hoja1!Y24</f>
        <v>0</v>
      </c>
      <c r="AA90" s="52">
        <f>AA61*Hoja1!Z24</f>
        <v>0</v>
      </c>
      <c r="AB90" s="52"/>
    </row>
    <row r="91" spans="2:28" x14ac:dyDescent="0.35">
      <c r="B91" s="55" t="s">
        <v>140</v>
      </c>
      <c r="C91" s="52">
        <f>C62*Hoja1!C25</f>
        <v>0</v>
      </c>
      <c r="D91" s="52">
        <f>D62*Hoja1!D25</f>
        <v>0</v>
      </c>
      <c r="E91" s="52">
        <f>E62*Hoja1!E25</f>
        <v>0</v>
      </c>
      <c r="F91" s="52">
        <f>F62*Hoja1!F25</f>
        <v>0</v>
      </c>
      <c r="G91" s="52">
        <f>G62*Hoja1!G25</f>
        <v>0</v>
      </c>
      <c r="H91" s="52">
        <f>H62*Hoja1!H25</f>
        <v>0</v>
      </c>
      <c r="I91" s="52">
        <f>I62*Hoja1!I25</f>
        <v>0</v>
      </c>
      <c r="J91" s="52"/>
      <c r="K91" s="52">
        <f>K62*Hoja1!J25</f>
        <v>0</v>
      </c>
      <c r="L91" s="52"/>
      <c r="M91" s="52">
        <f>M62*Hoja1!L25</f>
        <v>0</v>
      </c>
      <c r="N91" s="52">
        <f>N62*Hoja1!M25</f>
        <v>73.790617767730978</v>
      </c>
      <c r="O91" s="52">
        <f>O62*Hoja1!N25</f>
        <v>31.865246094476358</v>
      </c>
      <c r="P91" s="52">
        <f>P62*Hoja1!O25</f>
        <v>0</v>
      </c>
      <c r="Q91" s="52">
        <f>Q62*Hoja1!P25</f>
        <v>0</v>
      </c>
      <c r="R91" s="52">
        <f>R62*Hoja1!Q25</f>
        <v>0</v>
      </c>
      <c r="S91" s="52">
        <f>S62*Hoja1!R25</f>
        <v>0</v>
      </c>
      <c r="T91" s="52">
        <f>T62*Hoja1!S25</f>
        <v>0</v>
      </c>
      <c r="U91" s="52">
        <f>U62*Hoja1!T25</f>
        <v>0</v>
      </c>
      <c r="V91" s="52">
        <f>V62*Hoja1!U25</f>
        <v>0</v>
      </c>
      <c r="W91" s="52">
        <f>W62*Hoja1!V25</f>
        <v>0</v>
      </c>
      <c r="X91" s="52">
        <f>X62*Hoja1!W25</f>
        <v>0</v>
      </c>
      <c r="Y91" s="52">
        <f>Y62*Hoja1!X25</f>
        <v>0</v>
      </c>
      <c r="Z91" s="52">
        <f>Z62*Hoja1!Y25</f>
        <v>0</v>
      </c>
      <c r="AA91" s="52">
        <f>AA62*Hoja1!Z25</f>
        <v>0</v>
      </c>
      <c r="AB91" s="52"/>
    </row>
    <row r="92" spans="2:28" x14ac:dyDescent="0.35">
      <c r="B92" s="59" t="s">
        <v>75</v>
      </c>
      <c r="C92" s="81">
        <f>+IFERROR(C71+C75+C85+C86+C90+C91, " ")</f>
        <v>0</v>
      </c>
      <c r="D92" s="81">
        <f t="shared" ref="D92:AB92" si="39">+IFERROR(D71+D75+D85+D86+D90+D91, " ")</f>
        <v>76.160132148786289</v>
      </c>
      <c r="E92" s="81">
        <f t="shared" si="39"/>
        <v>0</v>
      </c>
      <c r="F92" s="81">
        <f t="shared" si="39"/>
        <v>0</v>
      </c>
      <c r="G92" s="81">
        <f t="shared" si="39"/>
        <v>130.27151193086621</v>
      </c>
      <c r="H92" s="81">
        <f t="shared" si="39"/>
        <v>1175.154454652461</v>
      </c>
      <c r="I92" s="81">
        <f t="shared" si="39"/>
        <v>18.232343585564966</v>
      </c>
      <c r="J92" s="81">
        <f t="shared" si="39"/>
        <v>0</v>
      </c>
      <c r="K92" s="81">
        <f t="shared" si="39"/>
        <v>14.334731117897986</v>
      </c>
      <c r="L92" s="81">
        <f t="shared" si="39"/>
        <v>0</v>
      </c>
      <c r="M92" s="81">
        <f>+IFERROR(M71+M75+M85+M86+M90+M91, " ")</f>
        <v>8360.8245315665226</v>
      </c>
      <c r="N92" s="81">
        <f t="shared" si="39"/>
        <v>2992.9065062493355</v>
      </c>
      <c r="O92" s="81">
        <f t="shared" si="39"/>
        <v>1607.5156361403567</v>
      </c>
      <c r="P92" s="81">
        <f t="shared" si="39"/>
        <v>1.0585613099409605</v>
      </c>
      <c r="Q92" s="81">
        <f t="shared" si="39"/>
        <v>3.53801939151055</v>
      </c>
      <c r="R92" s="81">
        <f t="shared" si="39"/>
        <v>1709.6619936969091</v>
      </c>
      <c r="S92" s="81">
        <f t="shared" si="39"/>
        <v>208.97904400747737</v>
      </c>
      <c r="T92" s="81">
        <f t="shared" si="39"/>
        <v>266.83486019926312</v>
      </c>
      <c r="U92" s="81">
        <f t="shared" si="39"/>
        <v>18.407797352778335</v>
      </c>
      <c r="V92" s="81">
        <f t="shared" si="39"/>
        <v>0</v>
      </c>
      <c r="W92" s="81">
        <f t="shared" si="39"/>
        <v>9.7967999999999993</v>
      </c>
      <c r="X92" s="81">
        <f t="shared" si="39"/>
        <v>0</v>
      </c>
      <c r="Y92" s="81">
        <f t="shared" ref="Y92:Z92" si="40">+IFERROR(Y71+Y75+Y85+Y86+Y90+Y91, " ")</f>
        <v>0</v>
      </c>
      <c r="Z92" s="81">
        <f t="shared" si="40"/>
        <v>0</v>
      </c>
      <c r="AA92" s="81">
        <f t="shared" si="39"/>
        <v>0</v>
      </c>
      <c r="AB92" s="81">
        <f t="shared" si="39"/>
        <v>0</v>
      </c>
    </row>
    <row r="93" spans="2:28" x14ac:dyDescent="0.35">
      <c r="B93" s="78" t="s">
        <v>76</v>
      </c>
      <c r="C93" s="52">
        <f>C64*Hoja1!C27</f>
        <v>0</v>
      </c>
      <c r="D93" s="81">
        <f t="shared" ref="D93" si="41">IFERROR(D92/D63, " ")</f>
        <v>0.67272548456824077</v>
      </c>
      <c r="E93" s="81">
        <f t="shared" ref="E93" si="42">IFERROR(E92/E63, " ")</f>
        <v>0</v>
      </c>
      <c r="F93" s="81" t="str">
        <f t="shared" ref="F93" si="43">IFERROR(F92/F63, " ")</f>
        <v xml:space="preserve"> </v>
      </c>
      <c r="G93" s="81">
        <f t="shared" ref="G93" si="44">IFERROR(G92/G63, " ")</f>
        <v>0.11201723377080018</v>
      </c>
      <c r="H93" s="81">
        <f t="shared" ref="H93" si="45">IFERROR(H92/H63, " ")</f>
        <v>0.65</v>
      </c>
      <c r="I93" s="81">
        <f t="shared" ref="I93" si="46">IFERROR(I92/I63, " ")</f>
        <v>0.22568145189190988</v>
      </c>
      <c r="J93" s="81" t="str">
        <f t="shared" ref="J93" si="47">IFERROR(J92/J63, " ")</f>
        <v xml:space="preserve"> </v>
      </c>
      <c r="K93" s="81">
        <f t="shared" ref="K93" si="48">IFERROR(K92/K63, " ")</f>
        <v>0.26390162843860959</v>
      </c>
      <c r="L93" s="81"/>
      <c r="M93" s="81">
        <f t="shared" ref="M93" si="49">IFERROR(M92/M63, " ")</f>
        <v>0.63766599905599475</v>
      </c>
      <c r="N93" s="81">
        <f t="shared" ref="N93" si="50">IFERROR(N92/N63, " ")</f>
        <v>0.34284510503398524</v>
      </c>
      <c r="O93" s="81">
        <f t="shared" ref="O93" si="51">IFERROR(O92/O63, " ")</f>
        <v>0.17999935227490613</v>
      </c>
      <c r="P93" s="81">
        <f t="shared" ref="P93" si="52">IFERROR(P92/P63, " ")</f>
        <v>1.4014455684200677E-2</v>
      </c>
      <c r="Q93" s="81">
        <f t="shared" ref="Q93" si="53">IFERROR(Q92/Q63, " ")</f>
        <v>0.18</v>
      </c>
      <c r="R93" s="81">
        <f t="shared" ref="R93" si="54">IFERROR(R92/R63, " ")</f>
        <v>0.2974719374170362</v>
      </c>
      <c r="S93" s="81">
        <f t="shared" ref="S93" si="55">IFERROR(S92/S63, " ")</f>
        <v>0.63000000000000012</v>
      </c>
      <c r="T93" s="81">
        <f t="shared" ref="T93" si="56">IFERROR(T92/T63, " ")</f>
        <v>0.65</v>
      </c>
      <c r="U93" s="81">
        <f t="shared" ref="U93" si="57">IFERROR(U92/U63, " ")</f>
        <v>0.19727178486929076</v>
      </c>
      <c r="V93" s="81" t="str">
        <f t="shared" ref="V93" si="58">IFERROR(V92/V63, " ")</f>
        <v xml:space="preserve"> </v>
      </c>
      <c r="W93" s="81">
        <f t="shared" ref="W93" si="59">IFERROR(W92/W63, " ")</f>
        <v>0.24000000000000002</v>
      </c>
      <c r="X93" s="81" t="str">
        <f t="shared" ref="X93" si="60">IFERROR(X92/X63, " ")</f>
        <v xml:space="preserve"> </v>
      </c>
      <c r="Y93" s="81" t="str">
        <f t="shared" ref="Y93:Z93" si="61">IFERROR(Y92/Y63, " ")</f>
        <v xml:space="preserve"> </v>
      </c>
      <c r="Z93" s="81" t="str">
        <f t="shared" si="61"/>
        <v xml:space="preserve"> </v>
      </c>
      <c r="AA93" s="81" t="str">
        <f t="shared" ref="AA93" si="62">IFERROR(AA92/AA63, " ")</f>
        <v xml:space="preserve"> </v>
      </c>
      <c r="AB93" s="81"/>
    </row>
    <row r="95" spans="2:28" ht="18" x14ac:dyDescent="0.35">
      <c r="B95" s="123" t="s">
        <v>143</v>
      </c>
    </row>
    <row r="96" spans="2:28" x14ac:dyDescent="0.35">
      <c r="B96" s="69" t="s">
        <v>130</v>
      </c>
    </row>
    <row r="100" spans="3:28" x14ac:dyDescent="0.35">
      <c r="C100" s="68">
        <f>+C32-C63</f>
        <v>0</v>
      </c>
      <c r="D100" s="68">
        <f t="shared" ref="D100:AA100" si="63">+D32-D63</f>
        <v>0</v>
      </c>
      <c r="E100" s="68">
        <f t="shared" si="63"/>
        <v>0</v>
      </c>
      <c r="F100" s="68">
        <f t="shared" si="63"/>
        <v>0</v>
      </c>
      <c r="G100" s="68">
        <f t="shared" si="63"/>
        <v>0</v>
      </c>
      <c r="H100" s="68">
        <f t="shared" si="63"/>
        <v>0</v>
      </c>
      <c r="I100" s="68">
        <f t="shared" si="63"/>
        <v>0</v>
      </c>
      <c r="J100" s="68">
        <f t="shared" si="63"/>
        <v>0</v>
      </c>
      <c r="K100" s="68">
        <f t="shared" si="63"/>
        <v>0</v>
      </c>
      <c r="L100" s="68">
        <f t="shared" si="63"/>
        <v>0</v>
      </c>
      <c r="M100" s="68">
        <f t="shared" si="63"/>
        <v>0</v>
      </c>
      <c r="N100" s="68">
        <f t="shared" si="63"/>
        <v>0</v>
      </c>
      <c r="O100" s="68">
        <f t="shared" si="63"/>
        <v>0</v>
      </c>
      <c r="P100" s="68">
        <f t="shared" si="63"/>
        <v>0</v>
      </c>
      <c r="Q100" s="68">
        <f t="shared" si="63"/>
        <v>0</v>
      </c>
      <c r="R100" s="68">
        <f t="shared" si="63"/>
        <v>0</v>
      </c>
      <c r="S100" s="68">
        <f t="shared" si="63"/>
        <v>0</v>
      </c>
      <c r="T100" s="68">
        <f t="shared" si="63"/>
        <v>0</v>
      </c>
      <c r="U100" s="68">
        <f t="shared" si="63"/>
        <v>0</v>
      </c>
      <c r="V100" s="68">
        <f t="shared" si="63"/>
        <v>0</v>
      </c>
      <c r="W100" s="68">
        <f t="shared" si="63"/>
        <v>0</v>
      </c>
      <c r="X100" s="68">
        <f t="shared" si="63"/>
        <v>0</v>
      </c>
      <c r="Y100" s="68"/>
      <c r="Z100" s="68"/>
      <c r="AA100" s="68">
        <f t="shared" si="63"/>
        <v>0</v>
      </c>
      <c r="AB100" s="68"/>
    </row>
  </sheetData>
  <mergeCells count="6">
    <mergeCell ref="C1:L1"/>
    <mergeCell ref="M1:AA1"/>
    <mergeCell ref="D37:L37"/>
    <mergeCell ref="M37:AA37"/>
    <mergeCell ref="D66:L66"/>
    <mergeCell ref="M66:AA66"/>
  </mergeCells>
  <printOptions horizontalCentered="1" verticalCentered="1"/>
  <pageMargins left="0.39370078740157483" right="0.39370078740157483" top="0.74803149606299213" bottom="0.74803149606299213" header="0.31496062992125984" footer="0.31496062992125984"/>
  <pageSetup paperSize="9" scale="32" orientation="landscape" horizontalDpi="200" verticalDpi="200" r:id="rId1"/>
  <ignoredErrors>
    <ignoredError sqref="K34:X34 I32:I35 C6:E6 N6:X6 C17:I17 F9:I9 C10:I10 K7:K10 K32:P32 R32:X32 C14 K25:W25 M22:R22 C23 D22:I22 T22:W22 K13:K14 L16 C25:I25 C24:D24 F24:I24 K17:K23 P23:Q23 M17:X17 M8:X8 M13 N14:Q14 N23 C8:I8 F7:I7 D13:I13 G14:I14 C19:I21 C18:F18 H18:I18 C16:E16 I16 N16 K24:L24 N24:X24 M7 P7 M10:X10 M9 T13:U13 P16:Q16 K33:N33 P33:W33 U7:V7 T9:X9 T14:X14 T16:X16 T23:U23 M19:X21 M18:T18 V18:X18 W13:X13 W23:X23 G16 K35:W35 E23:I23"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H100"/>
  <sheetViews>
    <sheetView showZeros="0" zoomScale="90" zoomScaleNormal="90" workbookViewId="0">
      <pane xSplit="2" ySplit="2" topLeftCell="C3" activePane="bottomRight" state="frozen"/>
      <selection activeCell="AJ35" sqref="AJ35"/>
      <selection pane="topRight" activeCell="AJ35" sqref="AJ35"/>
      <selection pane="bottomLeft" activeCell="AJ35" sqref="AJ35"/>
      <selection pane="bottomRight" activeCell="AJ35" sqref="AJ35"/>
    </sheetView>
  </sheetViews>
  <sheetFormatPr baseColWidth="10" defaultColWidth="11.42578125" defaultRowHeight="15" x14ac:dyDescent="0.35"/>
  <cols>
    <col min="1" max="1" width="2.140625" style="1" customWidth="1"/>
    <col min="2" max="2" width="22.7109375" style="1" customWidth="1"/>
    <col min="3" max="3" width="9.7109375" style="1" customWidth="1"/>
    <col min="4" max="4" width="9.42578125" style="1" customWidth="1"/>
    <col min="5" max="6" width="9.140625" style="1" customWidth="1"/>
    <col min="7" max="7" width="9.5703125" style="1" customWidth="1"/>
    <col min="8" max="8" width="8.5703125" style="1" customWidth="1"/>
    <col min="9" max="9" width="9.140625" style="1" customWidth="1"/>
    <col min="10" max="10" width="9.28515625" style="1" customWidth="1"/>
    <col min="11" max="11" width="10.7109375" style="1" customWidth="1"/>
    <col min="12" max="12" width="11.42578125" style="1" customWidth="1"/>
    <col min="13" max="13" width="10.5703125" style="1" customWidth="1"/>
    <col min="14" max="14" width="9.85546875" style="1" customWidth="1"/>
    <col min="15" max="15" width="12" style="1" customWidth="1"/>
    <col min="16" max="16" width="9.85546875" style="1" customWidth="1"/>
    <col min="17" max="17" width="9.42578125" style="1" customWidth="1"/>
    <col min="18" max="19" width="10.140625" style="1" customWidth="1"/>
    <col min="20" max="20" width="8.7109375" style="1" customWidth="1"/>
    <col min="21" max="21" width="10" style="1" customWidth="1"/>
    <col min="22" max="22" width="9" style="1" customWidth="1"/>
    <col min="23" max="23" width="10.5703125" style="1" customWidth="1"/>
    <col min="24" max="26" width="12.140625" style="1" customWidth="1"/>
    <col min="27" max="27" width="11" style="1" customWidth="1"/>
    <col min="28" max="28" width="9.7109375" style="1" customWidth="1"/>
    <col min="29" max="29" width="9.5703125" style="1" customWidth="1"/>
    <col min="30" max="30" width="8" style="1" customWidth="1"/>
    <col min="31" max="31" width="10.28515625" style="1" customWidth="1"/>
    <col min="32" max="32" width="11.140625" style="1" customWidth="1"/>
    <col min="33" max="16384" width="11.42578125" style="1"/>
  </cols>
  <sheetData>
    <row r="1" spans="2:34" x14ac:dyDescent="0.35">
      <c r="C1" s="149" t="s">
        <v>0</v>
      </c>
      <c r="D1" s="150"/>
      <c r="E1" s="150"/>
      <c r="F1" s="150"/>
      <c r="G1" s="150"/>
      <c r="H1" s="150"/>
      <c r="I1" s="150"/>
      <c r="J1" s="150"/>
      <c r="K1" s="150"/>
      <c r="L1" s="151"/>
      <c r="M1" s="149" t="s">
        <v>1</v>
      </c>
      <c r="N1" s="150"/>
      <c r="O1" s="150"/>
      <c r="P1" s="150"/>
      <c r="Q1" s="150"/>
      <c r="R1" s="150"/>
      <c r="S1" s="150"/>
      <c r="T1" s="150"/>
      <c r="U1" s="150"/>
      <c r="V1" s="150"/>
      <c r="W1" s="150"/>
      <c r="X1" s="150"/>
      <c r="Y1" s="150"/>
      <c r="Z1" s="150"/>
      <c r="AA1" s="151"/>
    </row>
    <row r="2" spans="2:34" ht="45.75" customHeight="1" x14ac:dyDescent="0.35">
      <c r="B2" s="2" t="s">
        <v>105</v>
      </c>
      <c r="C2" s="3" t="s">
        <v>83</v>
      </c>
      <c r="D2" s="3" t="s">
        <v>84</v>
      </c>
      <c r="E2" s="3" t="s">
        <v>85</v>
      </c>
      <c r="F2" s="3" t="s">
        <v>86</v>
      </c>
      <c r="G2" s="3" t="s">
        <v>87</v>
      </c>
      <c r="H2" s="113" t="s">
        <v>124</v>
      </c>
      <c r="I2" s="3" t="s">
        <v>89</v>
      </c>
      <c r="J2" s="3" t="s">
        <v>90</v>
      </c>
      <c r="K2" s="3" t="s">
        <v>125</v>
      </c>
      <c r="L2" s="3" t="s">
        <v>10</v>
      </c>
      <c r="M2" s="3" t="s">
        <v>92</v>
      </c>
      <c r="N2" s="3" t="s">
        <v>93</v>
      </c>
      <c r="O2" s="3" t="s">
        <v>94</v>
      </c>
      <c r="P2" s="3" t="s">
        <v>95</v>
      </c>
      <c r="Q2" s="3" t="s">
        <v>96</v>
      </c>
      <c r="R2" s="3" t="s">
        <v>97</v>
      </c>
      <c r="S2" s="3" t="s">
        <v>98</v>
      </c>
      <c r="T2" s="3" t="s">
        <v>99</v>
      </c>
      <c r="U2" s="3" t="s">
        <v>100</v>
      </c>
      <c r="V2" s="3" t="s">
        <v>101</v>
      </c>
      <c r="W2" s="3" t="s">
        <v>126</v>
      </c>
      <c r="X2" s="113" t="s">
        <v>127</v>
      </c>
      <c r="Y2" s="113" t="s">
        <v>128</v>
      </c>
      <c r="Z2" s="113" t="s">
        <v>129</v>
      </c>
      <c r="AA2" s="3" t="s">
        <v>22</v>
      </c>
      <c r="AB2" s="3" t="s">
        <v>23</v>
      </c>
      <c r="AD2" s="19"/>
    </row>
    <row r="3" spans="2:34" hidden="1" x14ac:dyDescent="0.35">
      <c r="B3" s="4"/>
      <c r="C3" s="5" t="s">
        <v>24</v>
      </c>
      <c r="D3" s="5" t="s">
        <v>25</v>
      </c>
      <c r="E3" s="5" t="s">
        <v>26</v>
      </c>
      <c r="F3" s="5" t="s">
        <v>27</v>
      </c>
      <c r="G3" s="5" t="s">
        <v>26</v>
      </c>
      <c r="H3" s="5" t="s">
        <v>26</v>
      </c>
      <c r="I3" s="5" t="s">
        <v>27</v>
      </c>
      <c r="J3" s="5" t="s">
        <v>27</v>
      </c>
      <c r="K3" s="5" t="s">
        <v>26</v>
      </c>
      <c r="L3" s="4"/>
      <c r="M3" s="5" t="s">
        <v>27</v>
      </c>
      <c r="N3" s="5" t="s">
        <v>24</v>
      </c>
      <c r="O3" s="5" t="s">
        <v>24</v>
      </c>
      <c r="P3" s="5" t="s">
        <v>24</v>
      </c>
      <c r="Q3" s="5" t="s">
        <v>24</v>
      </c>
      <c r="R3" s="5" t="s">
        <v>24</v>
      </c>
      <c r="S3" s="5" t="s">
        <v>24</v>
      </c>
      <c r="T3" s="5" t="s">
        <v>26</v>
      </c>
      <c r="U3" s="5" t="s">
        <v>26</v>
      </c>
      <c r="V3" s="5" t="s">
        <v>28</v>
      </c>
      <c r="W3" s="5" t="s">
        <v>24</v>
      </c>
      <c r="X3" s="5" t="s">
        <v>24</v>
      </c>
      <c r="Y3" s="5"/>
      <c r="Z3" s="5"/>
      <c r="AA3" s="4"/>
      <c r="AB3" s="4"/>
    </row>
    <row r="4" spans="2:34" s="12" customFormat="1" hidden="1" x14ac:dyDescent="0.35">
      <c r="B4" s="6" t="s">
        <v>29</v>
      </c>
      <c r="C4" s="7">
        <v>7.1948773150458374</v>
      </c>
      <c r="D4" s="7">
        <v>1.2048408151726546</v>
      </c>
      <c r="E4" s="7">
        <v>1.4285829437369013</v>
      </c>
      <c r="F4" s="7">
        <v>11.629353395161814</v>
      </c>
      <c r="G4" s="7">
        <v>2.7778280621747231</v>
      </c>
      <c r="H4" s="7">
        <v>7.2055094621049687</v>
      </c>
      <c r="I4" s="9">
        <v>11.629533262194677</v>
      </c>
      <c r="J4" s="9">
        <v>11.629533262194677</v>
      </c>
      <c r="K4" s="7">
        <v>7.2055163336125405</v>
      </c>
      <c r="L4" s="8"/>
      <c r="M4" s="9">
        <v>11.629533262194677</v>
      </c>
      <c r="N4" s="9">
        <v>10.753851420746319</v>
      </c>
      <c r="O4" s="9">
        <v>8.0654264876862918</v>
      </c>
      <c r="P4" s="9">
        <v>7.5190456431535262</v>
      </c>
      <c r="Q4" s="9">
        <v>7.5190456431535262</v>
      </c>
      <c r="R4" s="9">
        <v>7.1949347853615295</v>
      </c>
      <c r="S4" s="9">
        <v>6.9929791324213628</v>
      </c>
      <c r="T4" s="9">
        <v>1.47057186586893</v>
      </c>
      <c r="U4" s="9">
        <v>1.4491330687278046</v>
      </c>
      <c r="V4" s="7">
        <v>7.2055094621049687</v>
      </c>
      <c r="W4" s="7">
        <v>7.2055094621049687</v>
      </c>
      <c r="X4" s="7">
        <v>7.2055094621049687</v>
      </c>
      <c r="Y4" s="7">
        <v>7.2055094621049687</v>
      </c>
      <c r="Z4" s="7">
        <v>7.2055094621049687</v>
      </c>
      <c r="AA4" s="10"/>
      <c r="AB4" s="11"/>
    </row>
    <row r="5" spans="2:34" s="12" customFormat="1" hidden="1" x14ac:dyDescent="0.35">
      <c r="B5" s="6"/>
      <c r="C5" s="7"/>
      <c r="D5" s="7"/>
      <c r="E5" s="7"/>
      <c r="F5" s="7"/>
      <c r="G5" s="7"/>
      <c r="H5" s="7"/>
      <c r="I5" s="7"/>
      <c r="J5" s="7"/>
      <c r="K5" s="7"/>
      <c r="L5" s="8"/>
      <c r="M5" s="9"/>
      <c r="N5" s="9"/>
      <c r="O5" s="9"/>
      <c r="P5" s="9"/>
      <c r="Q5" s="9"/>
      <c r="R5" s="9"/>
      <c r="S5" s="9"/>
      <c r="T5" s="9"/>
      <c r="U5" s="9"/>
      <c r="V5" s="7"/>
      <c r="W5" s="7"/>
      <c r="X5" s="7"/>
      <c r="Y5" s="7"/>
      <c r="Z5" s="7"/>
      <c r="AA5" s="10"/>
      <c r="AB5" s="11"/>
    </row>
    <row r="6" spans="2:34" s="19" customFormat="1" ht="17.100000000000001" customHeight="1" x14ac:dyDescent="0.25">
      <c r="B6" s="13" t="s">
        <v>30</v>
      </c>
      <c r="C6" s="14"/>
      <c r="D6" s="14"/>
      <c r="E6" s="14"/>
      <c r="F6" s="14">
        <v>2230.5594188778391</v>
      </c>
      <c r="G6" s="14">
        <v>1475.7982098567195</v>
      </c>
      <c r="H6" s="14">
        <v>2144.9566781548369</v>
      </c>
      <c r="I6" s="14">
        <v>91.745605560537726</v>
      </c>
      <c r="J6" s="14">
        <v>239.57798178444878</v>
      </c>
      <c r="K6" s="14">
        <v>71.796098593620016</v>
      </c>
      <c r="L6" s="15"/>
      <c r="M6" s="14">
        <f>SUMIF(M13:M21,"&gt;0")</f>
        <v>16835.276665105699</v>
      </c>
      <c r="N6" s="14">
        <f>SUMIF(N13:N21,"&gt;0")</f>
        <v>167.6888359900002</v>
      </c>
      <c r="O6" s="14">
        <f t="shared" ref="O6:X6" si="0">SUMIF(O13:O21,"&gt;0")</f>
        <v>1962.9462858299996</v>
      </c>
      <c r="P6" s="14">
        <f t="shared" si="0"/>
        <v>70.69248282519996</v>
      </c>
      <c r="Q6" s="14">
        <f t="shared" si="0"/>
        <v>1696.619587804799</v>
      </c>
      <c r="R6" s="14">
        <f t="shared" si="0"/>
        <v>2491.3759964671426</v>
      </c>
      <c r="S6" s="14">
        <f t="shared" si="0"/>
        <v>2203.3926859885723</v>
      </c>
      <c r="T6" s="14">
        <f>SUMIF(T13:T21,"&gt;0")</f>
        <v>0</v>
      </c>
      <c r="U6" s="14">
        <f t="shared" si="0"/>
        <v>94.379195698165489</v>
      </c>
      <c r="V6" s="14">
        <f t="shared" si="0"/>
        <v>92.888273511673219</v>
      </c>
      <c r="W6" s="14">
        <f t="shared" si="0"/>
        <v>0</v>
      </c>
      <c r="X6" s="14">
        <f t="shared" si="0"/>
        <v>0</v>
      </c>
      <c r="Y6" s="14"/>
      <c r="Z6" s="14"/>
      <c r="AA6" s="16"/>
      <c r="AB6" s="16"/>
      <c r="AC6" s="17"/>
      <c r="AD6" s="18"/>
    </row>
    <row r="7" spans="2:34" s="19" customFormat="1" ht="17.100000000000001" customHeight="1" x14ac:dyDescent="0.25">
      <c r="B7" s="20" t="s">
        <v>31</v>
      </c>
      <c r="C7" s="21">
        <v>9311.3869839999988</v>
      </c>
      <c r="D7" s="21">
        <v>1221.6046372201099</v>
      </c>
      <c r="E7" s="21">
        <v>785.62294941127163</v>
      </c>
      <c r="F7" s="21"/>
      <c r="G7" s="21"/>
      <c r="H7" s="21"/>
      <c r="I7" s="21"/>
      <c r="J7" s="21"/>
      <c r="K7" s="21"/>
      <c r="L7" s="22"/>
      <c r="M7" s="21"/>
      <c r="N7" s="21">
        <v>8340.8653279000137</v>
      </c>
      <c r="O7" s="21">
        <v>8698.5918877200002</v>
      </c>
      <c r="P7" s="21"/>
      <c r="Q7" s="21">
        <v>2008.078991614999</v>
      </c>
      <c r="R7" s="21">
        <v>7518.8299443300002</v>
      </c>
      <c r="S7" s="21">
        <v>6600.568915816003</v>
      </c>
      <c r="T7" s="21">
        <v>397.389201937552</v>
      </c>
      <c r="U7" s="21"/>
      <c r="V7" s="21"/>
      <c r="W7" s="21">
        <v>19.12</v>
      </c>
      <c r="X7" s="21">
        <v>229.60788999999994</v>
      </c>
      <c r="Y7" s="21">
        <v>801.37758760214263</v>
      </c>
      <c r="Z7" s="21">
        <v>293.4992499999999</v>
      </c>
      <c r="AA7" s="23"/>
      <c r="AB7" s="23"/>
      <c r="AC7" s="17"/>
    </row>
    <row r="8" spans="2:34" s="19" customFormat="1" ht="17.100000000000001" customHeight="1" x14ac:dyDescent="0.25">
      <c r="B8" s="13" t="s">
        <v>32</v>
      </c>
      <c r="C8" s="14"/>
      <c r="D8" s="112"/>
      <c r="E8" s="14"/>
      <c r="F8" s="14"/>
      <c r="G8" s="14"/>
      <c r="H8" s="14"/>
      <c r="I8" s="14"/>
      <c r="J8" s="14"/>
      <c r="K8" s="14"/>
      <c r="L8" s="15"/>
      <c r="M8" s="14"/>
      <c r="N8" s="14"/>
      <c r="O8" s="14"/>
      <c r="P8" s="14"/>
      <c r="Q8" s="14"/>
      <c r="R8" s="14"/>
      <c r="S8" s="14"/>
      <c r="T8" s="14"/>
      <c r="U8" s="14">
        <v>2.5334626569999994</v>
      </c>
      <c r="V8" s="14"/>
      <c r="W8" s="14"/>
      <c r="X8" s="14"/>
      <c r="Y8" s="14"/>
      <c r="Z8" s="14"/>
      <c r="AA8" s="16"/>
      <c r="AB8" s="16"/>
      <c r="AE8" s="73"/>
      <c r="AF8" s="73"/>
      <c r="AG8" s="73"/>
      <c r="AH8" s="73"/>
    </row>
    <row r="9" spans="2:34" s="19" customFormat="1" ht="17.100000000000001" customHeight="1" x14ac:dyDescent="0.25">
      <c r="B9" s="20" t="s">
        <v>33</v>
      </c>
      <c r="C9" s="21">
        <v>282.82699999999988</v>
      </c>
      <c r="D9" s="21">
        <v>-51.645149050133966</v>
      </c>
      <c r="E9" s="21">
        <v>-38.297027000000149</v>
      </c>
      <c r="F9" s="21"/>
      <c r="G9" s="21"/>
      <c r="H9" s="21"/>
      <c r="I9" s="21"/>
      <c r="J9" s="21"/>
      <c r="K9" s="21"/>
      <c r="L9" s="22"/>
      <c r="M9" s="21"/>
      <c r="N9" s="21">
        <v>-27.889000000000053</v>
      </c>
      <c r="O9" s="21">
        <v>92.050000000000011</v>
      </c>
      <c r="P9" s="21">
        <v>0.11592000000000002</v>
      </c>
      <c r="Q9" s="21">
        <v>2.7820799999999966</v>
      </c>
      <c r="R9" s="21">
        <v>-33.863999999999997</v>
      </c>
      <c r="S9" s="21">
        <v>-26.321000000000005</v>
      </c>
      <c r="T9" s="21"/>
      <c r="U9" s="21"/>
      <c r="V9" s="21"/>
      <c r="W9" s="21"/>
      <c r="X9" s="21"/>
      <c r="Y9" s="21"/>
      <c r="Z9" s="21"/>
      <c r="AA9" s="23"/>
      <c r="AB9" s="23"/>
      <c r="AC9" s="17"/>
      <c r="AE9" s="73"/>
      <c r="AF9" s="73"/>
      <c r="AG9" s="73"/>
      <c r="AH9" s="73"/>
    </row>
    <row r="10" spans="2:34" s="19" customFormat="1" ht="17.100000000000001" customHeight="1" x14ac:dyDescent="0.25">
      <c r="B10" s="13" t="s">
        <v>34</v>
      </c>
      <c r="C10" s="14"/>
      <c r="D10" s="14"/>
      <c r="E10" s="14"/>
      <c r="F10" s="14"/>
      <c r="G10" s="14"/>
      <c r="H10" s="14"/>
      <c r="I10" s="14"/>
      <c r="J10" s="14"/>
      <c r="K10" s="14"/>
      <c r="L10" s="15"/>
      <c r="M10" s="14"/>
      <c r="N10" s="14"/>
      <c r="O10" s="14"/>
      <c r="P10" s="14"/>
      <c r="Q10" s="14"/>
      <c r="R10" s="14"/>
      <c r="S10" s="14"/>
      <c r="T10" s="14"/>
      <c r="U10" s="14"/>
      <c r="V10" s="14"/>
      <c r="W10" s="14"/>
      <c r="X10" s="14"/>
      <c r="Y10" s="14"/>
      <c r="Z10" s="14"/>
      <c r="AA10" s="16"/>
      <c r="AB10" s="16"/>
      <c r="AE10" s="73"/>
      <c r="AF10" s="73"/>
      <c r="AG10" s="73"/>
      <c r="AH10" s="73"/>
    </row>
    <row r="11" spans="2:34" s="19" customFormat="1" ht="17.100000000000001" customHeight="1" x14ac:dyDescent="0.25">
      <c r="B11" s="20" t="s">
        <v>78</v>
      </c>
      <c r="C11" s="21"/>
      <c r="D11" s="21"/>
      <c r="E11" s="21"/>
      <c r="F11" s="21"/>
      <c r="G11" s="21"/>
      <c r="H11" s="21"/>
      <c r="I11" s="21"/>
      <c r="J11" s="21"/>
      <c r="K11" s="21"/>
      <c r="L11" s="21"/>
      <c r="M11" s="21"/>
      <c r="N11" s="21"/>
      <c r="O11" s="21"/>
      <c r="P11" s="21"/>
      <c r="Q11" s="21">
        <v>3255.8757619047619</v>
      </c>
      <c r="R11" s="21"/>
      <c r="S11" s="21"/>
      <c r="T11" s="21"/>
      <c r="U11" s="21"/>
      <c r="V11" s="21"/>
      <c r="W11" s="21"/>
      <c r="X11" s="21"/>
      <c r="Y11" s="21"/>
      <c r="Z11" s="21"/>
      <c r="AA11" s="23"/>
      <c r="AB11" s="23"/>
      <c r="AE11" s="84"/>
      <c r="AF11" s="84"/>
      <c r="AG11" s="84"/>
      <c r="AH11" s="84"/>
    </row>
    <row r="12" spans="2:34" s="19" customFormat="1" ht="17.100000000000001" customHeight="1" thickBot="1" x14ac:dyDescent="0.3">
      <c r="B12" s="24" t="s">
        <v>35</v>
      </c>
      <c r="C12" s="25">
        <f>C6+C7-C8+C9-C10-C11</f>
        <v>9594.2139839999982</v>
      </c>
      <c r="D12" s="25">
        <f t="shared" ref="D12:K12" si="1">D6+D7-D8+D9-D10-D11</f>
        <v>1169.9594881699759</v>
      </c>
      <c r="E12" s="25">
        <f t="shared" si="1"/>
        <v>747.32592241127145</v>
      </c>
      <c r="F12" s="25">
        <f t="shared" si="1"/>
        <v>2230.5594188778391</v>
      </c>
      <c r="G12" s="25">
        <f t="shared" si="1"/>
        <v>1475.7982098567195</v>
      </c>
      <c r="H12" s="25">
        <f t="shared" si="1"/>
        <v>2144.9566781548369</v>
      </c>
      <c r="I12" s="25">
        <f t="shared" si="1"/>
        <v>91.745605560537726</v>
      </c>
      <c r="J12" s="25">
        <f t="shared" si="1"/>
        <v>239.57798178444878</v>
      </c>
      <c r="K12" s="25">
        <f t="shared" si="1"/>
        <v>71.796098593620016</v>
      </c>
      <c r="L12" s="26"/>
      <c r="M12" s="25">
        <f>M6+M7-M8+M9-M10-M11</f>
        <v>16835.276665105699</v>
      </c>
      <c r="N12" s="25">
        <f t="shared" ref="N12:Z12" si="2">N6+N7-N8+N9-N10-N11</f>
        <v>8480.6651638900148</v>
      </c>
      <c r="O12" s="25">
        <f t="shared" si="2"/>
        <v>10753.588173549999</v>
      </c>
      <c r="P12" s="25">
        <f t="shared" si="2"/>
        <v>70.808402825199963</v>
      </c>
      <c r="Q12" s="25">
        <f t="shared" si="2"/>
        <v>451.6048975150361</v>
      </c>
      <c r="R12" s="25">
        <f t="shared" si="2"/>
        <v>9976.3419407971433</v>
      </c>
      <c r="S12" s="25">
        <f t="shared" si="2"/>
        <v>8777.6406018045745</v>
      </c>
      <c r="T12" s="25">
        <f t="shared" si="2"/>
        <v>397.389201937552</v>
      </c>
      <c r="U12" s="25">
        <f t="shared" si="2"/>
        <v>91.845733041165488</v>
      </c>
      <c r="V12" s="25">
        <f t="shared" si="2"/>
        <v>92.888273511673219</v>
      </c>
      <c r="W12" s="25">
        <f t="shared" si="2"/>
        <v>19.12</v>
      </c>
      <c r="X12" s="25">
        <f t="shared" si="2"/>
        <v>229.60788999999994</v>
      </c>
      <c r="Y12" s="25">
        <f t="shared" si="2"/>
        <v>801.37758760214263</v>
      </c>
      <c r="Z12" s="25">
        <f t="shared" si="2"/>
        <v>293.4992499999999</v>
      </c>
      <c r="AA12" s="27"/>
      <c r="AB12" s="27"/>
      <c r="AC12" s="17"/>
      <c r="AE12" s="73"/>
      <c r="AF12" s="73"/>
      <c r="AG12" s="73"/>
      <c r="AH12" s="73"/>
    </row>
    <row r="13" spans="2:34" s="19" customFormat="1" ht="17.100000000000001" customHeight="1" x14ac:dyDescent="0.25">
      <c r="B13" s="28" t="s">
        <v>36</v>
      </c>
      <c r="C13" s="29">
        <v>-9044.8101199349931</v>
      </c>
      <c r="D13" s="29"/>
      <c r="E13" s="29"/>
      <c r="F13" s="29"/>
      <c r="G13" s="29"/>
      <c r="H13" s="29"/>
      <c r="I13" s="29"/>
      <c r="J13" s="29"/>
      <c r="K13" s="29"/>
      <c r="L13" s="30"/>
      <c r="M13" s="29"/>
      <c r="N13" s="29">
        <v>167.6888359900002</v>
      </c>
      <c r="O13" s="29">
        <v>1962.9462858299996</v>
      </c>
      <c r="P13" s="29">
        <v>70.69248282519996</v>
      </c>
      <c r="Q13" s="29">
        <v>1696.619587804799</v>
      </c>
      <c r="R13" s="29">
        <v>2491.3759964671426</v>
      </c>
      <c r="S13" s="29">
        <v>2203.3926859885723</v>
      </c>
      <c r="T13" s="29"/>
      <c r="U13" s="29"/>
      <c r="V13" s="29">
        <v>92.888273511673219</v>
      </c>
      <c r="W13" s="29"/>
      <c r="X13" s="29"/>
      <c r="Y13" s="29"/>
      <c r="Z13" s="29"/>
      <c r="AA13" s="31"/>
      <c r="AB13" s="31"/>
      <c r="AE13" s="73"/>
      <c r="AF13" s="73"/>
      <c r="AG13" s="73"/>
      <c r="AH13" s="73"/>
    </row>
    <row r="14" spans="2:34" s="19" customFormat="1" ht="17.100000000000001" customHeight="1" x14ac:dyDescent="0.25">
      <c r="B14" s="20" t="s">
        <v>79</v>
      </c>
      <c r="C14" s="21"/>
      <c r="D14" s="21">
        <v>-1002.0351477351001</v>
      </c>
      <c r="E14" s="21">
        <v>-876.38244235000047</v>
      </c>
      <c r="F14" s="21">
        <v>-2228.5791420060705</v>
      </c>
      <c r="G14" s="21"/>
      <c r="H14" s="21"/>
      <c r="I14" s="21"/>
      <c r="J14" s="21">
        <v>-239.57798178444878</v>
      </c>
      <c r="K14" s="21"/>
      <c r="L14" s="22"/>
      <c r="M14" s="21">
        <v>13869.056148240399</v>
      </c>
      <c r="N14" s="21"/>
      <c r="O14" s="21"/>
      <c r="P14" s="21"/>
      <c r="Q14" s="21"/>
      <c r="R14" s="21">
        <v>-1719.1024188675249</v>
      </c>
      <c r="S14" s="21">
        <v>-6046.2147187321561</v>
      </c>
      <c r="T14" s="21"/>
      <c r="U14" s="21"/>
      <c r="V14" s="21"/>
      <c r="W14" s="21"/>
      <c r="X14" s="21"/>
      <c r="Y14" s="21"/>
      <c r="Z14" s="21"/>
      <c r="AA14" s="23"/>
      <c r="AB14" s="23"/>
      <c r="AE14" s="73"/>
      <c r="AF14" s="73"/>
      <c r="AG14" s="73"/>
      <c r="AH14" s="73"/>
    </row>
    <row r="15" spans="2:34" s="19" customFormat="1" ht="17.100000000000001" customHeight="1" x14ac:dyDescent="0.25">
      <c r="B15" s="13" t="s">
        <v>80</v>
      </c>
      <c r="C15" s="14"/>
      <c r="D15" s="14">
        <v>-10.59391486466652</v>
      </c>
      <c r="E15" s="14"/>
      <c r="F15" s="14"/>
      <c r="G15" s="14"/>
      <c r="H15" s="14"/>
      <c r="I15" s="14"/>
      <c r="J15" s="14"/>
      <c r="K15" s="14"/>
      <c r="L15" s="15"/>
      <c r="M15" s="14">
        <v>1084.1121735328545</v>
      </c>
      <c r="N15" s="14"/>
      <c r="O15" s="14"/>
      <c r="P15" s="14"/>
      <c r="Q15" s="14"/>
      <c r="R15" s="14">
        <v>-29.658858095238095</v>
      </c>
      <c r="S15" s="14">
        <v>-1619.2682233563376</v>
      </c>
      <c r="T15" s="14"/>
      <c r="U15" s="14"/>
      <c r="V15" s="14"/>
      <c r="W15" s="14"/>
      <c r="X15" s="14"/>
      <c r="Y15" s="14"/>
      <c r="Z15" s="14"/>
      <c r="AA15" s="16"/>
      <c r="AB15" s="16"/>
      <c r="AE15" s="73"/>
      <c r="AF15" s="73"/>
      <c r="AG15" s="73"/>
      <c r="AH15" s="73"/>
    </row>
    <row r="16" spans="2:34" s="19" customFormat="1" ht="17.100000000000001" customHeight="1" x14ac:dyDescent="0.25">
      <c r="B16" s="20" t="s">
        <v>37</v>
      </c>
      <c r="C16" s="21"/>
      <c r="D16" s="21"/>
      <c r="E16" s="21"/>
      <c r="F16" s="21">
        <v>-1.9802768717687418</v>
      </c>
      <c r="G16" s="21"/>
      <c r="H16" s="21">
        <v>-154.55999076333862</v>
      </c>
      <c r="I16" s="21">
        <v>-7.1086879310153837</v>
      </c>
      <c r="J16" s="21"/>
      <c r="K16" s="21">
        <v>-20.705563222586761</v>
      </c>
      <c r="L16" s="22"/>
      <c r="M16" s="21">
        <v>1882.108343332447</v>
      </c>
      <c r="N16" s="21"/>
      <c r="O16" s="21">
        <v>-132.97830025481295</v>
      </c>
      <c r="P16" s="21"/>
      <c r="Q16" s="21"/>
      <c r="R16" s="21">
        <v>-2021.0425165151078</v>
      </c>
      <c r="S16" s="21">
        <v>-238.81316510999619</v>
      </c>
      <c r="T16" s="21"/>
      <c r="U16" s="21"/>
      <c r="V16" s="21"/>
      <c r="W16" s="21"/>
      <c r="X16" s="21"/>
      <c r="Y16" s="21"/>
      <c r="Z16" s="21"/>
      <c r="AA16" s="23"/>
      <c r="AB16" s="23"/>
      <c r="AE16" s="73"/>
      <c r="AF16" s="73"/>
      <c r="AG16" s="73"/>
      <c r="AH16" s="73"/>
    </row>
    <row r="17" spans="2:34" s="19" customFormat="1" ht="17.100000000000001" customHeight="1" x14ac:dyDescent="0.25">
      <c r="B17" s="13" t="s">
        <v>38</v>
      </c>
      <c r="C17" s="14"/>
      <c r="D17" s="14"/>
      <c r="E17" s="14"/>
      <c r="F17" s="14"/>
      <c r="G17" s="14"/>
      <c r="H17" s="14"/>
      <c r="I17" s="14"/>
      <c r="J17" s="14"/>
      <c r="K17" s="14"/>
      <c r="L17" s="15"/>
      <c r="M17" s="14"/>
      <c r="N17" s="14"/>
      <c r="O17" s="14"/>
      <c r="P17" s="14"/>
      <c r="Q17" s="14"/>
      <c r="R17" s="14"/>
      <c r="S17" s="14"/>
      <c r="T17" s="14"/>
      <c r="U17" s="14"/>
      <c r="V17" s="14"/>
      <c r="W17" s="14"/>
      <c r="X17" s="14"/>
      <c r="Y17" s="14"/>
      <c r="Z17" s="14"/>
      <c r="AA17" s="16"/>
      <c r="AB17" s="16"/>
      <c r="AE17" s="73"/>
      <c r="AF17" s="73"/>
      <c r="AG17" s="73"/>
      <c r="AH17" s="73"/>
    </row>
    <row r="18" spans="2:34" s="19" customFormat="1" ht="17.100000000000001" customHeight="1" x14ac:dyDescent="0.25">
      <c r="B18" s="20" t="s">
        <v>39</v>
      </c>
      <c r="C18" s="21"/>
      <c r="D18" s="21"/>
      <c r="E18" s="21"/>
      <c r="F18" s="21"/>
      <c r="G18" s="21">
        <v>-330.73948021148419</v>
      </c>
      <c r="H18" s="21"/>
      <c r="I18" s="21"/>
      <c r="J18" s="21"/>
      <c r="K18" s="21"/>
      <c r="L18" s="22"/>
      <c r="M18" s="21"/>
      <c r="N18" s="21"/>
      <c r="O18" s="21"/>
      <c r="P18" s="21"/>
      <c r="Q18" s="21"/>
      <c r="R18" s="21"/>
      <c r="S18" s="21"/>
      <c r="T18" s="21"/>
      <c r="U18" s="21">
        <v>94.379195698165489</v>
      </c>
      <c r="V18" s="21"/>
      <c r="W18" s="21"/>
      <c r="X18" s="21"/>
      <c r="Y18" s="21"/>
      <c r="Z18" s="21"/>
      <c r="AA18" s="23"/>
      <c r="AB18" s="23"/>
    </row>
    <row r="19" spans="2:34" s="19" customFormat="1" ht="17.100000000000001" customHeight="1" x14ac:dyDescent="0.25">
      <c r="B19" s="13" t="s">
        <v>40</v>
      </c>
      <c r="C19" s="14"/>
      <c r="D19" s="14"/>
      <c r="E19" s="14"/>
      <c r="F19" s="14"/>
      <c r="G19" s="14"/>
      <c r="H19" s="14"/>
      <c r="I19" s="14"/>
      <c r="J19" s="14"/>
      <c r="K19" s="14"/>
      <c r="L19" s="15"/>
      <c r="M19" s="14"/>
      <c r="N19" s="14"/>
      <c r="O19" s="14"/>
      <c r="P19" s="14"/>
      <c r="Q19" s="14"/>
      <c r="R19" s="14"/>
      <c r="S19" s="14"/>
      <c r="T19" s="14"/>
      <c r="U19" s="14"/>
      <c r="V19" s="14"/>
      <c r="W19" s="14"/>
      <c r="X19" s="14"/>
      <c r="Y19" s="14"/>
      <c r="Z19" s="14"/>
      <c r="AA19" s="16"/>
      <c r="AB19" s="16"/>
    </row>
    <row r="20" spans="2:34" s="19" customFormat="1" ht="17.100000000000001" customHeight="1" x14ac:dyDescent="0.25">
      <c r="B20" s="20" t="s">
        <v>41</v>
      </c>
      <c r="C20" s="21"/>
      <c r="D20" s="21"/>
      <c r="E20" s="21"/>
      <c r="F20" s="21"/>
      <c r="G20" s="21"/>
      <c r="H20" s="21"/>
      <c r="I20" s="21"/>
      <c r="J20" s="21"/>
      <c r="K20" s="21"/>
      <c r="L20" s="22"/>
      <c r="M20" s="21"/>
      <c r="N20" s="21"/>
      <c r="O20" s="21"/>
      <c r="P20" s="21"/>
      <c r="Q20" s="21"/>
      <c r="R20" s="21"/>
      <c r="S20" s="21"/>
      <c r="T20" s="21"/>
      <c r="U20" s="21"/>
      <c r="V20" s="21"/>
      <c r="W20" s="21"/>
      <c r="X20" s="21"/>
      <c r="Y20" s="21"/>
      <c r="Z20" s="21"/>
      <c r="AA20" s="23"/>
      <c r="AB20" s="23"/>
      <c r="AE20" s="143"/>
      <c r="AF20" s="143"/>
      <c r="AG20" s="143"/>
      <c r="AH20" s="143"/>
    </row>
    <row r="21" spans="2:34" s="19" customFormat="1" ht="17.100000000000001" customHeight="1" x14ac:dyDescent="0.25">
      <c r="B21" s="13" t="s">
        <v>42</v>
      </c>
      <c r="C21" s="14"/>
      <c r="D21" s="14"/>
      <c r="E21" s="14"/>
      <c r="F21" s="14"/>
      <c r="G21" s="14"/>
      <c r="H21" s="14"/>
      <c r="I21" s="14"/>
      <c r="J21" s="14"/>
      <c r="K21" s="14"/>
      <c r="L21" s="15"/>
      <c r="M21" s="14"/>
      <c r="N21" s="14"/>
      <c r="O21" s="14"/>
      <c r="P21" s="14"/>
      <c r="Q21" s="14"/>
      <c r="R21" s="14"/>
      <c r="S21" s="14"/>
      <c r="T21" s="14"/>
      <c r="U21" s="14"/>
      <c r="V21" s="14"/>
      <c r="W21" s="14"/>
      <c r="X21" s="14"/>
      <c r="Y21" s="14"/>
      <c r="Z21" s="14"/>
      <c r="AA21" s="16"/>
      <c r="AB21" s="16"/>
      <c r="AE21" s="143"/>
      <c r="AF21" s="143"/>
      <c r="AG21" s="143"/>
      <c r="AH21" s="143"/>
    </row>
    <row r="22" spans="2:34" s="19" customFormat="1" ht="17.100000000000001" customHeight="1" thickBot="1" x14ac:dyDescent="0.3">
      <c r="B22" s="32" t="s">
        <v>43</v>
      </c>
      <c r="C22" s="33">
        <f>SUM(C13:C21)</f>
        <v>-9044.8101199349931</v>
      </c>
      <c r="D22" s="33">
        <f t="shared" ref="D22:K22" si="3">SUM(D13:D21)</f>
        <v>-1012.6290625997666</v>
      </c>
      <c r="E22" s="33">
        <f t="shared" si="3"/>
        <v>-876.38244235000047</v>
      </c>
      <c r="F22" s="33">
        <f t="shared" si="3"/>
        <v>-2230.5594188778391</v>
      </c>
      <c r="G22" s="33">
        <f t="shared" si="3"/>
        <v>-330.73948021148419</v>
      </c>
      <c r="H22" s="33">
        <f t="shared" si="3"/>
        <v>-154.55999076333862</v>
      </c>
      <c r="I22" s="33">
        <f t="shared" si="3"/>
        <v>-7.1086879310153837</v>
      </c>
      <c r="J22" s="33">
        <f t="shared" si="3"/>
        <v>-239.57798178444878</v>
      </c>
      <c r="K22" s="33">
        <f t="shared" si="3"/>
        <v>-20.705563222586761</v>
      </c>
      <c r="L22" s="33"/>
      <c r="M22" s="33">
        <f>SUMIF(M13:M21,"&lt;0")</f>
        <v>0</v>
      </c>
      <c r="N22" s="33">
        <f t="shared" ref="N22:Z22" si="4">SUMIF(N13:N21,"&lt;0")</f>
        <v>0</v>
      </c>
      <c r="O22" s="33">
        <f t="shared" si="4"/>
        <v>-132.97830025481295</v>
      </c>
      <c r="P22" s="33">
        <f t="shared" si="4"/>
        <v>0</v>
      </c>
      <c r="Q22" s="33">
        <f t="shared" si="4"/>
        <v>0</v>
      </c>
      <c r="R22" s="33">
        <f t="shared" si="4"/>
        <v>-3769.8037934778708</v>
      </c>
      <c r="S22" s="33">
        <f>SUMIF(S13:S21,"&lt;0")</f>
        <v>-7904.2961071984901</v>
      </c>
      <c r="T22" s="33">
        <f t="shared" si="4"/>
        <v>0</v>
      </c>
      <c r="U22" s="33">
        <f t="shared" si="4"/>
        <v>0</v>
      </c>
      <c r="V22" s="33">
        <f t="shared" si="4"/>
        <v>0</v>
      </c>
      <c r="W22" s="33">
        <f t="shared" si="4"/>
        <v>0</v>
      </c>
      <c r="X22" s="33">
        <f t="shared" si="4"/>
        <v>0</v>
      </c>
      <c r="Y22" s="33">
        <f t="shared" si="4"/>
        <v>0</v>
      </c>
      <c r="Z22" s="33">
        <f t="shared" si="4"/>
        <v>0</v>
      </c>
      <c r="AA22" s="34"/>
      <c r="AB22" s="34"/>
      <c r="AE22" s="143"/>
      <c r="AF22" s="143"/>
      <c r="AG22" s="143"/>
      <c r="AH22" s="143"/>
    </row>
    <row r="23" spans="2:34" s="19" customFormat="1" ht="17.100000000000001" customHeight="1" x14ac:dyDescent="0.25">
      <c r="B23" s="28" t="s">
        <v>44</v>
      </c>
      <c r="C23" s="29"/>
      <c r="D23" s="29">
        <v>0</v>
      </c>
      <c r="E23" s="29"/>
      <c r="F23" s="29"/>
      <c r="G23" s="29"/>
      <c r="H23" s="29"/>
      <c r="I23" s="29"/>
      <c r="J23" s="29"/>
      <c r="K23" s="29"/>
      <c r="L23" s="35"/>
      <c r="M23" s="29">
        <v>590.65188501539819</v>
      </c>
      <c r="N23" s="29"/>
      <c r="O23" s="29">
        <v>15.412205385947434</v>
      </c>
      <c r="P23" s="29"/>
      <c r="Q23" s="29"/>
      <c r="R23" s="29">
        <v>1.7395154943547775</v>
      </c>
      <c r="S23" s="29">
        <v>236.83693372073367</v>
      </c>
      <c r="T23" s="29"/>
      <c r="U23" s="29"/>
      <c r="V23" s="29">
        <v>92.888273511673219</v>
      </c>
      <c r="W23" s="29"/>
      <c r="X23" s="29"/>
      <c r="Y23" s="29"/>
      <c r="Z23" s="29"/>
      <c r="AA23" s="31"/>
      <c r="AB23" s="31"/>
      <c r="AE23" s="143"/>
      <c r="AF23" s="143"/>
      <c r="AG23" s="143"/>
      <c r="AH23" s="143"/>
    </row>
    <row r="24" spans="2:34" s="19" customFormat="1" ht="17.100000000000001" customHeight="1" x14ac:dyDescent="0.25">
      <c r="B24" s="20" t="s">
        <v>45</v>
      </c>
      <c r="C24" s="21"/>
      <c r="D24" s="21"/>
      <c r="E24" s="21">
        <v>9.8260000000004073</v>
      </c>
      <c r="F24" s="21"/>
      <c r="G24" s="21"/>
      <c r="H24" s="21"/>
      <c r="I24" s="21"/>
      <c r="J24" s="21"/>
      <c r="K24" s="21"/>
      <c r="L24" s="36"/>
      <c r="M24" s="21">
        <v>2157.8039998345912</v>
      </c>
      <c r="N24" s="21"/>
      <c r="O24" s="21"/>
      <c r="P24" s="21"/>
      <c r="Q24" s="21"/>
      <c r="R24" s="21"/>
      <c r="S24" s="21"/>
      <c r="T24" s="21"/>
      <c r="U24" s="21"/>
      <c r="V24" s="21"/>
      <c r="W24" s="21"/>
      <c r="X24" s="21"/>
      <c r="Y24" s="21"/>
      <c r="Z24" s="21"/>
      <c r="AA24" s="23"/>
      <c r="AB24" s="23"/>
    </row>
    <row r="25" spans="2:34" s="19" customFormat="1" ht="17.100000000000001" customHeight="1" thickBot="1" x14ac:dyDescent="0.3">
      <c r="B25" s="109" t="s">
        <v>46</v>
      </c>
      <c r="C25" s="110">
        <f>IFERROR(C12+C22-C32-C24-C23-C33, " ")</f>
        <v>549.40386406500511</v>
      </c>
      <c r="D25" s="110">
        <f t="shared" ref="D25:Z25" si="5">IFERROR(D12+D22-D32-D24-D23-D33, " ")</f>
        <v>1.7053025658242404E-13</v>
      </c>
      <c r="E25" s="110">
        <f t="shared" si="5"/>
        <v>-225.32792875745383</v>
      </c>
      <c r="F25" s="110">
        <f t="shared" si="5"/>
        <v>0</v>
      </c>
      <c r="G25" s="110">
        <f t="shared" si="5"/>
        <v>2.2737367544323206E-13</v>
      </c>
      <c r="H25" s="110">
        <f t="shared" si="5"/>
        <v>-2.2737367544323206E-13</v>
      </c>
      <c r="I25" s="110">
        <f t="shared" si="5"/>
        <v>0</v>
      </c>
      <c r="J25" s="110">
        <f t="shared" si="5"/>
        <v>0</v>
      </c>
      <c r="K25" s="110">
        <f t="shared" si="5"/>
        <v>0</v>
      </c>
      <c r="L25" s="110"/>
      <c r="M25" s="110">
        <f t="shared" si="5"/>
        <v>-2.0463630789890885E-12</v>
      </c>
      <c r="N25" s="110">
        <f t="shared" si="5"/>
        <v>-316.88928849093645</v>
      </c>
      <c r="O25" s="110">
        <f t="shared" si="5"/>
        <v>-7.0485839387401938E-12</v>
      </c>
      <c r="P25" s="110">
        <f t="shared" si="5"/>
        <v>0.11592000000000269</v>
      </c>
      <c r="Q25" s="110">
        <f t="shared" si="5"/>
        <v>-1.1368683772161603E-13</v>
      </c>
      <c r="R25" s="110">
        <f t="shared" si="5"/>
        <v>1.2780887459484802E-12</v>
      </c>
      <c r="S25" s="110">
        <f t="shared" si="5"/>
        <v>-6.8212102632969618E-13</v>
      </c>
      <c r="T25" s="110">
        <f t="shared" si="5"/>
        <v>0</v>
      </c>
      <c r="U25" s="110">
        <f t="shared" si="5"/>
        <v>-2.533462656999987</v>
      </c>
      <c r="V25" s="110">
        <f t="shared" si="5"/>
        <v>0</v>
      </c>
      <c r="W25" s="110">
        <f t="shared" si="5"/>
        <v>0</v>
      </c>
      <c r="X25" s="110">
        <f t="shared" si="5"/>
        <v>0</v>
      </c>
      <c r="Y25" s="110">
        <f t="shared" si="5"/>
        <v>0</v>
      </c>
      <c r="Z25" s="110">
        <f t="shared" si="5"/>
        <v>0</v>
      </c>
      <c r="AA25" s="110"/>
      <c r="AB25" s="110"/>
      <c r="AE25" s="73"/>
      <c r="AF25" s="73"/>
      <c r="AG25" s="73"/>
      <c r="AH25" s="73"/>
    </row>
    <row r="26" spans="2:34" s="19" customFormat="1" ht="17.100000000000001" customHeight="1" x14ac:dyDescent="0.25">
      <c r="B26" s="118" t="s">
        <v>135</v>
      </c>
      <c r="C26" s="29"/>
      <c r="D26" s="29">
        <v>19.278507840588631</v>
      </c>
      <c r="E26" s="29"/>
      <c r="F26" s="29"/>
      <c r="G26" s="29"/>
      <c r="H26" s="29"/>
      <c r="I26" s="29"/>
      <c r="J26" s="29"/>
      <c r="K26" s="29"/>
      <c r="L26" s="35"/>
      <c r="M26" s="29">
        <v>30.774135000000001</v>
      </c>
      <c r="N26" s="29">
        <v>3688.3361700993755</v>
      </c>
      <c r="O26" s="29">
        <v>9124.3788840844263</v>
      </c>
      <c r="P26" s="29"/>
      <c r="Q26" s="29">
        <v>451.60489751503621</v>
      </c>
      <c r="R26" s="29">
        <v>4819.9290383821508</v>
      </c>
      <c r="S26" s="29"/>
      <c r="T26" s="29"/>
      <c r="U26" s="29"/>
      <c r="V26" s="29"/>
      <c r="W26" s="29">
        <v>19.12</v>
      </c>
      <c r="X26" s="29"/>
      <c r="Y26" s="29"/>
      <c r="Z26" s="29"/>
      <c r="AA26" s="31"/>
      <c r="AB26" s="31"/>
      <c r="AE26" s="73"/>
      <c r="AF26" s="73"/>
      <c r="AG26" s="73"/>
      <c r="AH26" s="73"/>
    </row>
    <row r="27" spans="2:34" s="19" customFormat="1" ht="17.100000000000001" customHeight="1" x14ac:dyDescent="0.25">
      <c r="B27" s="121" t="s">
        <v>136</v>
      </c>
      <c r="C27" s="21"/>
      <c r="D27" s="21">
        <v>138.0519177296205</v>
      </c>
      <c r="E27" s="21">
        <v>86.445408818724374</v>
      </c>
      <c r="F27" s="21"/>
      <c r="G27" s="21"/>
      <c r="H27" s="21">
        <v>1990.3966873914985</v>
      </c>
      <c r="I27" s="21"/>
      <c r="J27" s="21"/>
      <c r="K27" s="21">
        <v>32.02018467256341</v>
      </c>
      <c r="L27" s="36"/>
      <c r="M27" s="21">
        <v>5124.4832848481474</v>
      </c>
      <c r="N27" s="21">
        <v>440.57249645478248</v>
      </c>
      <c r="O27" s="21">
        <v>8.9462137983384178</v>
      </c>
      <c r="P27" s="21"/>
      <c r="Q27" s="21"/>
      <c r="R27" s="21">
        <v>831.89015114770223</v>
      </c>
      <c r="S27" s="21">
        <v>636.5075608853515</v>
      </c>
      <c r="T27" s="21">
        <v>397.389201937552</v>
      </c>
      <c r="U27" s="21"/>
      <c r="V27" s="21"/>
      <c r="W27" s="21"/>
      <c r="X27" s="21"/>
      <c r="Y27" s="21"/>
      <c r="Z27" s="21"/>
      <c r="AA27" s="23"/>
      <c r="AB27" s="37"/>
      <c r="AE27" s="73"/>
      <c r="AF27" s="73"/>
      <c r="AG27" s="73"/>
      <c r="AH27" s="73"/>
    </row>
    <row r="28" spans="2:34" s="19" customFormat="1" ht="17.100000000000001" customHeight="1" x14ac:dyDescent="0.25">
      <c r="B28" s="120" t="s">
        <v>137</v>
      </c>
      <c r="C28" s="14"/>
      <c r="D28" s="14"/>
      <c r="E28" s="14"/>
      <c r="F28" s="14"/>
      <c r="G28" s="14">
        <v>1144.9387041208008</v>
      </c>
      <c r="H28" s="14"/>
      <c r="I28" s="14">
        <v>80.367659926845391</v>
      </c>
      <c r="J28" s="14"/>
      <c r="K28" s="14">
        <v>19.070350698469845</v>
      </c>
      <c r="L28" s="38"/>
      <c r="M28" s="14">
        <v>5078.9037164961092</v>
      </c>
      <c r="N28" s="14">
        <v>4015.8669976613905</v>
      </c>
      <c r="O28" s="14"/>
      <c r="P28" s="14">
        <v>70.69248282519996</v>
      </c>
      <c r="Q28" s="14"/>
      <c r="R28" s="14"/>
      <c r="S28" s="14"/>
      <c r="T28" s="14"/>
      <c r="U28" s="14">
        <v>92.275767732022189</v>
      </c>
      <c r="V28" s="14"/>
      <c r="W28" s="14"/>
      <c r="X28" s="14"/>
      <c r="Y28" s="14"/>
      <c r="Z28" s="14"/>
      <c r="AA28" s="16"/>
      <c r="AB28" s="16"/>
      <c r="AE28" s="73"/>
      <c r="AF28" s="73"/>
      <c r="AG28" s="73"/>
      <c r="AH28" s="73"/>
    </row>
    <row r="29" spans="2:34" s="19" customFormat="1" ht="17.100000000000001" customHeight="1" x14ac:dyDescent="0.25">
      <c r="B29" s="121" t="s">
        <v>138</v>
      </c>
      <c r="C29" s="21"/>
      <c r="D29" s="21"/>
      <c r="E29" s="21"/>
      <c r="F29" s="21"/>
      <c r="G29" s="21">
        <v>0.12002552443443339</v>
      </c>
      <c r="H29" s="21"/>
      <c r="I29" s="21">
        <v>4.2692577026769509</v>
      </c>
      <c r="J29" s="21"/>
      <c r="K29" s="21"/>
      <c r="L29" s="36"/>
      <c r="M29" s="21">
        <v>3270.6592013279915</v>
      </c>
      <c r="N29" s="21">
        <v>520.37832571232775</v>
      </c>
      <c r="O29" s="21">
        <v>0.15427773797020483</v>
      </c>
      <c r="P29" s="21"/>
      <c r="Q29" s="21"/>
      <c r="R29" s="21">
        <v>151.53716816652451</v>
      </c>
      <c r="S29" s="21"/>
      <c r="T29" s="21"/>
      <c r="U29" s="21">
        <v>2.1034279661432871</v>
      </c>
      <c r="V29" s="21"/>
      <c r="W29" s="21"/>
      <c r="X29" s="21"/>
      <c r="Y29" s="21"/>
      <c r="Z29" s="21"/>
      <c r="AA29" s="23"/>
      <c r="AB29" s="23"/>
      <c r="AE29" s="73"/>
      <c r="AF29" s="73"/>
      <c r="AG29" s="73"/>
      <c r="AH29" s="73"/>
    </row>
    <row r="30" spans="2:34" s="19" customFormat="1" ht="17.100000000000001" customHeight="1" x14ac:dyDescent="0.25">
      <c r="B30" s="120" t="s">
        <v>139</v>
      </c>
      <c r="C30" s="14"/>
      <c r="D30" s="14"/>
      <c r="E30" s="14"/>
      <c r="F30" s="14"/>
      <c r="G30" s="14"/>
      <c r="H30" s="14"/>
      <c r="I30" s="14"/>
      <c r="J30" s="14"/>
      <c r="K30" s="14"/>
      <c r="L30" s="38"/>
      <c r="M30" s="14">
        <v>582.00044258346293</v>
      </c>
      <c r="N30" s="14"/>
      <c r="O30" s="14"/>
      <c r="P30" s="14"/>
      <c r="Q30" s="14"/>
      <c r="R30" s="14">
        <v>401.44227412853832</v>
      </c>
      <c r="S30" s="14"/>
      <c r="T30" s="14"/>
      <c r="U30" s="14"/>
      <c r="V30" s="14"/>
      <c r="W30" s="14"/>
      <c r="X30" s="14"/>
      <c r="Y30" s="14"/>
      <c r="Z30" s="14"/>
      <c r="AA30" s="16"/>
      <c r="AB30" s="16"/>
    </row>
    <row r="31" spans="2:34" s="19" customFormat="1" ht="17.100000000000001" customHeight="1" x14ac:dyDescent="0.25">
      <c r="B31" s="121" t="s">
        <v>140</v>
      </c>
      <c r="C31" s="21"/>
      <c r="D31" s="21"/>
      <c r="E31" s="21"/>
      <c r="F31" s="21"/>
      <c r="G31" s="21"/>
      <c r="H31" s="21"/>
      <c r="I31" s="21"/>
      <c r="J31" s="21"/>
      <c r="K31" s="21"/>
      <c r="L31" s="36"/>
      <c r="M31" s="21"/>
      <c r="N31" s="21">
        <v>132.40046245307525</v>
      </c>
      <c r="O31" s="21">
        <v>179.30591451223469</v>
      </c>
      <c r="P31" s="21"/>
      <c r="Q31" s="21"/>
      <c r="R31" s="21"/>
      <c r="S31" s="21"/>
      <c r="T31" s="21"/>
      <c r="U31" s="21"/>
      <c r="V31" s="21"/>
      <c r="W31" s="21"/>
      <c r="X31" s="21"/>
      <c r="Y31" s="21"/>
      <c r="Z31" s="21"/>
      <c r="AA31" s="23"/>
      <c r="AB31" s="23"/>
    </row>
    <row r="32" spans="2:34" s="19" customFormat="1" ht="17.100000000000001" customHeight="1" x14ac:dyDescent="0.25">
      <c r="B32" s="39" t="s">
        <v>51</v>
      </c>
      <c r="C32" s="40">
        <f t="shared" ref="C32:H32" si="6">SUM(C26:C31)</f>
        <v>0</v>
      </c>
      <c r="D32" s="40">
        <f t="shared" si="6"/>
        <v>157.33042557020912</v>
      </c>
      <c r="E32" s="40">
        <f t="shared" si="6"/>
        <v>86.445408818724374</v>
      </c>
      <c r="F32" s="40">
        <f t="shared" si="6"/>
        <v>0</v>
      </c>
      <c r="G32" s="40">
        <f t="shared" si="6"/>
        <v>1145.0587296452352</v>
      </c>
      <c r="H32" s="40">
        <f t="shared" si="6"/>
        <v>1990.3966873914985</v>
      </c>
      <c r="I32" s="40">
        <f t="shared" ref="I32:J32" si="7">SUM(I26:I31)</f>
        <v>84.636917629522344</v>
      </c>
      <c r="J32" s="40">
        <f t="shared" si="7"/>
        <v>0</v>
      </c>
      <c r="K32" s="40">
        <f>SUM(K26:K31)</f>
        <v>51.090535371033255</v>
      </c>
      <c r="L32" s="40"/>
      <c r="M32" s="40">
        <f t="shared" ref="M32:X32" si="8">SUM(M26:M31)</f>
        <v>14086.820780255712</v>
      </c>
      <c r="N32" s="40">
        <f t="shared" si="8"/>
        <v>8797.5544523809513</v>
      </c>
      <c r="O32" s="40">
        <f t="shared" si="8"/>
        <v>9312.7852901329716</v>
      </c>
      <c r="P32" s="40">
        <f t="shared" si="8"/>
        <v>70.69248282519996</v>
      </c>
      <c r="Q32" s="40">
        <f t="shared" si="8"/>
        <v>451.60489751503621</v>
      </c>
      <c r="R32" s="40">
        <f t="shared" si="8"/>
        <v>6204.7986318249159</v>
      </c>
      <c r="S32" s="40">
        <f t="shared" si="8"/>
        <v>636.5075608853515</v>
      </c>
      <c r="T32" s="40">
        <f t="shared" si="8"/>
        <v>397.389201937552</v>
      </c>
      <c r="U32" s="40">
        <f t="shared" si="8"/>
        <v>94.379195698165475</v>
      </c>
      <c r="V32" s="40">
        <f t="shared" si="8"/>
        <v>0</v>
      </c>
      <c r="W32" s="40">
        <f t="shared" si="8"/>
        <v>19.12</v>
      </c>
      <c r="X32" s="40">
        <f t="shared" si="8"/>
        <v>0</v>
      </c>
      <c r="Y32" s="40"/>
      <c r="Z32" s="40"/>
      <c r="AA32" s="40"/>
      <c r="AB32" s="40"/>
      <c r="AC32" s="71"/>
    </row>
    <row r="33" spans="2:30" s="19" customFormat="1" ht="17.100000000000001" customHeight="1" x14ac:dyDescent="0.25">
      <c r="B33" s="13" t="s">
        <v>52</v>
      </c>
      <c r="C33" s="14"/>
      <c r="D33" s="14"/>
      <c r="E33" s="14"/>
      <c r="F33" s="14"/>
      <c r="G33" s="14"/>
      <c r="H33" s="14"/>
      <c r="I33" s="14"/>
      <c r="J33" s="14"/>
      <c r="K33" s="14"/>
      <c r="L33" s="38"/>
      <c r="M33" s="14"/>
      <c r="N33" s="14"/>
      <c r="O33" s="14">
        <v>1292.4123777762732</v>
      </c>
      <c r="P33" s="14"/>
      <c r="Q33" s="14"/>
      <c r="R33" s="14"/>
      <c r="S33" s="14"/>
      <c r="T33" s="14"/>
      <c r="U33" s="14"/>
      <c r="V33" s="14"/>
      <c r="W33" s="14"/>
      <c r="X33" s="14">
        <v>229.60788999999994</v>
      </c>
      <c r="Y33" s="14">
        <v>801.37758760214263</v>
      </c>
      <c r="Z33" s="14">
        <v>293.4992499999999</v>
      </c>
      <c r="AA33" s="16"/>
      <c r="AB33" s="16"/>
    </row>
    <row r="34" spans="2:30" s="19" customFormat="1" ht="17.100000000000001" customHeight="1" thickBot="1" x14ac:dyDescent="0.3">
      <c r="B34" s="32" t="s">
        <v>53</v>
      </c>
      <c r="C34" s="33">
        <f t="shared" ref="C34:K34" si="9">C33+C32</f>
        <v>0</v>
      </c>
      <c r="D34" s="33">
        <f t="shared" si="9"/>
        <v>157.33042557020912</v>
      </c>
      <c r="E34" s="33">
        <f t="shared" si="9"/>
        <v>86.445408818724374</v>
      </c>
      <c r="F34" s="33">
        <f t="shared" si="9"/>
        <v>0</v>
      </c>
      <c r="G34" s="33">
        <f t="shared" si="9"/>
        <v>1145.0587296452352</v>
      </c>
      <c r="H34" s="33">
        <f t="shared" si="9"/>
        <v>1990.3966873914985</v>
      </c>
      <c r="I34" s="33">
        <f t="shared" si="9"/>
        <v>84.636917629522344</v>
      </c>
      <c r="J34" s="33">
        <f t="shared" ref="J34" si="10">J33+J32</f>
        <v>0</v>
      </c>
      <c r="K34" s="33">
        <f t="shared" si="9"/>
        <v>51.090535371033255</v>
      </c>
      <c r="L34" s="41"/>
      <c r="M34" s="33">
        <f>M33+M32</f>
        <v>14086.820780255712</v>
      </c>
      <c r="N34" s="33">
        <f t="shared" ref="N34:R34" si="11">N33+N32</f>
        <v>8797.5544523809513</v>
      </c>
      <c r="O34" s="33">
        <f t="shared" si="11"/>
        <v>10605.197667909244</v>
      </c>
      <c r="P34" s="33">
        <f t="shared" si="11"/>
        <v>70.69248282519996</v>
      </c>
      <c r="Q34" s="33">
        <f t="shared" si="11"/>
        <v>451.60489751503621</v>
      </c>
      <c r="R34" s="33">
        <f t="shared" si="11"/>
        <v>6204.7986318249159</v>
      </c>
      <c r="S34" s="33">
        <f>S33+S32</f>
        <v>636.5075608853515</v>
      </c>
      <c r="T34" s="33">
        <f t="shared" ref="T34:Z34" si="12">T33+T32</f>
        <v>397.389201937552</v>
      </c>
      <c r="U34" s="33">
        <f t="shared" si="12"/>
        <v>94.379195698165475</v>
      </c>
      <c r="V34" s="33">
        <f t="shared" si="12"/>
        <v>0</v>
      </c>
      <c r="W34" s="33">
        <f t="shared" si="12"/>
        <v>19.12</v>
      </c>
      <c r="X34" s="33">
        <f t="shared" si="12"/>
        <v>229.60788999999994</v>
      </c>
      <c r="Y34" s="33">
        <f t="shared" si="12"/>
        <v>801.37758760214263</v>
      </c>
      <c r="Z34" s="33">
        <f t="shared" si="12"/>
        <v>293.4992499999999</v>
      </c>
      <c r="AA34" s="33"/>
      <c r="AB34" s="33"/>
    </row>
    <row r="35" spans="2:30" s="19" customFormat="1" ht="17.100000000000001" customHeight="1" x14ac:dyDescent="0.25">
      <c r="B35" s="42" t="s">
        <v>54</v>
      </c>
      <c r="C35" s="43">
        <f t="shared" ref="C35:Z35" si="13">IFERROR(C25/C12, " ")</f>
        <v>5.7264082808787725E-2</v>
      </c>
      <c r="D35" s="43">
        <f t="shared" si="13"/>
        <v>1.4575740297569072E-16</v>
      </c>
      <c r="E35" s="43">
        <f t="shared" si="13"/>
        <v>-0.30151226125065478</v>
      </c>
      <c r="F35" s="43">
        <f t="shared" si="13"/>
        <v>0</v>
      </c>
      <c r="G35" s="43">
        <f t="shared" si="13"/>
        <v>1.5406826890331235E-16</v>
      </c>
      <c r="H35" s="43">
        <f t="shared" si="13"/>
        <v>-1.060038544176223E-16</v>
      </c>
      <c r="I35" s="43">
        <f t="shared" si="13"/>
        <v>0</v>
      </c>
      <c r="J35" s="43">
        <f t="shared" ref="J35" si="14">IFERROR(J25/J12, " ")</f>
        <v>0</v>
      </c>
      <c r="K35" s="43">
        <f t="shared" si="13"/>
        <v>0</v>
      </c>
      <c r="L35" s="43"/>
      <c r="M35" s="43">
        <f t="shared" si="13"/>
        <v>-1.2155209086825188E-16</v>
      </c>
      <c r="N35" s="43">
        <f t="shared" si="13"/>
        <v>-3.7366088905411023E-2</v>
      </c>
      <c r="O35" s="43">
        <f t="shared" si="13"/>
        <v>-6.5546344392071875E-16</v>
      </c>
      <c r="P35" s="43">
        <f t="shared" si="13"/>
        <v>1.6370938387943413E-3</v>
      </c>
      <c r="Q35" s="43">
        <f>IFERROR(Q25/Q12, " ")</f>
        <v>-2.5173960323986712E-16</v>
      </c>
      <c r="R35" s="43">
        <f t="shared" si="13"/>
        <v>1.2811196263450815E-16</v>
      </c>
      <c r="S35" s="43">
        <f t="shared" si="13"/>
        <v>-7.7711204784285716E-17</v>
      </c>
      <c r="T35" s="43">
        <f t="shared" si="13"/>
        <v>0</v>
      </c>
      <c r="U35" s="43">
        <f t="shared" si="13"/>
        <v>-2.7583890651343406E-2</v>
      </c>
      <c r="V35" s="43">
        <f t="shared" si="13"/>
        <v>0</v>
      </c>
      <c r="W35" s="43">
        <f t="shared" si="13"/>
        <v>0</v>
      </c>
      <c r="X35" s="43">
        <f t="shared" si="13"/>
        <v>0</v>
      </c>
      <c r="Y35" s="43">
        <f t="shared" si="13"/>
        <v>0</v>
      </c>
      <c r="Z35" s="43">
        <f t="shared" si="13"/>
        <v>0</v>
      </c>
      <c r="AA35" s="43"/>
      <c r="AB35" s="43"/>
    </row>
    <row r="36" spans="2:30" x14ac:dyDescent="0.35">
      <c r="M36" s="44"/>
      <c r="O36" s="44"/>
      <c r="P36" s="44"/>
      <c r="R36" s="44"/>
    </row>
    <row r="37" spans="2:30" x14ac:dyDescent="0.35">
      <c r="D37" s="149" t="s">
        <v>0</v>
      </c>
      <c r="E37" s="150"/>
      <c r="F37" s="150"/>
      <c r="G37" s="150"/>
      <c r="H37" s="150"/>
      <c r="I37" s="150"/>
      <c r="J37" s="150"/>
      <c r="K37" s="150"/>
      <c r="L37" s="151"/>
      <c r="M37" s="152" t="s">
        <v>1</v>
      </c>
      <c r="N37" s="153"/>
      <c r="O37" s="153"/>
      <c r="P37" s="153"/>
      <c r="Q37" s="153"/>
      <c r="R37" s="153"/>
      <c r="S37" s="153"/>
      <c r="T37" s="153"/>
      <c r="U37" s="153"/>
      <c r="V37" s="153"/>
      <c r="W37" s="153"/>
      <c r="X37" s="153"/>
      <c r="Y37" s="153"/>
      <c r="Z37" s="153"/>
      <c r="AA37" s="154"/>
    </row>
    <row r="38" spans="2:30" ht="45.75" customHeight="1" x14ac:dyDescent="0.35">
      <c r="B38" s="2" t="s">
        <v>105</v>
      </c>
      <c r="C38" s="3" t="s">
        <v>83</v>
      </c>
      <c r="D38" s="3" t="s">
        <v>84</v>
      </c>
      <c r="E38" s="3" t="s">
        <v>85</v>
      </c>
      <c r="F38" s="3" t="s">
        <v>86</v>
      </c>
      <c r="G38" s="3" t="s">
        <v>87</v>
      </c>
      <c r="H38" s="113" t="s">
        <v>124</v>
      </c>
      <c r="I38" s="3" t="s">
        <v>89</v>
      </c>
      <c r="J38" s="3" t="s">
        <v>90</v>
      </c>
      <c r="K38" s="3" t="s">
        <v>125</v>
      </c>
      <c r="L38" s="3" t="s">
        <v>10</v>
      </c>
      <c r="M38" s="3" t="s">
        <v>92</v>
      </c>
      <c r="N38" s="3" t="s">
        <v>93</v>
      </c>
      <c r="O38" s="3" t="s">
        <v>94</v>
      </c>
      <c r="P38" s="3" t="s">
        <v>95</v>
      </c>
      <c r="Q38" s="3" t="s">
        <v>96</v>
      </c>
      <c r="R38" s="3" t="s">
        <v>97</v>
      </c>
      <c r="S38" s="3" t="s">
        <v>98</v>
      </c>
      <c r="T38" s="3" t="s">
        <v>99</v>
      </c>
      <c r="U38" s="3" t="s">
        <v>100</v>
      </c>
      <c r="V38" s="3" t="s">
        <v>101</v>
      </c>
      <c r="W38" s="3" t="s">
        <v>126</v>
      </c>
      <c r="X38" s="113" t="s">
        <v>127</v>
      </c>
      <c r="Y38" s="113" t="s">
        <v>128</v>
      </c>
      <c r="Z38" s="113" t="s">
        <v>129</v>
      </c>
      <c r="AA38" s="3" t="s">
        <v>22</v>
      </c>
      <c r="AB38" s="3" t="s">
        <v>23</v>
      </c>
      <c r="AD38" s="19"/>
    </row>
    <row r="39" spans="2:30" x14ac:dyDescent="0.35">
      <c r="B39" s="46" t="s">
        <v>55</v>
      </c>
      <c r="C39" s="47"/>
      <c r="D39" s="47"/>
      <c r="E39" s="47"/>
      <c r="F39" s="47"/>
      <c r="G39" s="47"/>
      <c r="H39" s="47"/>
      <c r="I39" s="47"/>
      <c r="J39" s="47"/>
      <c r="K39" s="47"/>
      <c r="L39" s="47"/>
      <c r="M39" s="48"/>
      <c r="N39" s="47"/>
      <c r="O39" s="48"/>
      <c r="P39" s="48"/>
      <c r="Q39" s="47"/>
      <c r="R39" s="48"/>
      <c r="S39" s="47"/>
      <c r="T39" s="47"/>
      <c r="U39" s="47"/>
      <c r="V39" s="47"/>
      <c r="W39" s="47"/>
      <c r="X39" s="47"/>
      <c r="Y39" s="47"/>
      <c r="Z39" s="47"/>
      <c r="AA39" s="47"/>
      <c r="AB39" s="49"/>
      <c r="AC39" s="50"/>
    </row>
    <row r="40" spans="2:30" x14ac:dyDescent="0.35">
      <c r="B40" s="51" t="s">
        <v>56</v>
      </c>
      <c r="C40" s="52"/>
      <c r="D40" s="52"/>
      <c r="E40" s="52"/>
      <c r="F40" s="4"/>
      <c r="G40" s="52">
        <v>136.59726516432681</v>
      </c>
      <c r="H40" s="52"/>
      <c r="I40" s="52">
        <v>80.367659926845391</v>
      </c>
      <c r="J40" s="52"/>
      <c r="K40" s="52">
        <v>17.396104587551836</v>
      </c>
      <c r="L40" s="53"/>
      <c r="M40" s="54">
        <v>4564.4771828254998</v>
      </c>
      <c r="N40" s="52">
        <v>3136.5620258806653</v>
      </c>
      <c r="O40" s="54"/>
      <c r="P40" s="54">
        <v>29.311482612825309</v>
      </c>
      <c r="Q40" s="52"/>
      <c r="R40" s="54"/>
      <c r="S40" s="52"/>
      <c r="T40" s="52"/>
      <c r="U40" s="52">
        <v>45.922833683442029</v>
      </c>
      <c r="V40" s="52"/>
      <c r="W40" s="52"/>
      <c r="X40" s="52"/>
      <c r="Y40" s="52"/>
      <c r="Z40" s="52"/>
      <c r="AA40" s="53"/>
      <c r="AB40" s="53"/>
    </row>
    <row r="41" spans="2:30" x14ac:dyDescent="0.35">
      <c r="B41" s="51" t="s">
        <v>57</v>
      </c>
      <c r="C41" s="52"/>
      <c r="D41" s="52"/>
      <c r="E41" s="52"/>
      <c r="F41" s="4"/>
      <c r="G41" s="52">
        <v>1008.3414389564739</v>
      </c>
      <c r="H41" s="52"/>
      <c r="I41" s="4"/>
      <c r="J41" s="4"/>
      <c r="K41" s="52">
        <v>1.6742461109180089</v>
      </c>
      <c r="L41" s="53"/>
      <c r="M41" s="54">
        <v>514.42653367061075</v>
      </c>
      <c r="N41" s="52">
        <v>879.30497178072551</v>
      </c>
      <c r="O41" s="54"/>
      <c r="P41" s="54">
        <v>41.381000212374659</v>
      </c>
      <c r="Q41" s="52"/>
      <c r="R41" s="54"/>
      <c r="S41" s="52"/>
      <c r="T41" s="52"/>
      <c r="U41" s="52">
        <v>46.35293404858016</v>
      </c>
      <c r="V41" s="52"/>
      <c r="W41" s="52"/>
      <c r="X41" s="52"/>
      <c r="Y41" s="52"/>
      <c r="Z41" s="52"/>
      <c r="AA41" s="53"/>
      <c r="AB41" s="53"/>
    </row>
    <row r="42" spans="2:30" x14ac:dyDescent="0.35">
      <c r="B42" s="55" t="s">
        <v>58</v>
      </c>
      <c r="C42" s="53"/>
      <c r="D42" s="53"/>
      <c r="E42" s="53"/>
      <c r="F42" s="55"/>
      <c r="G42" s="53">
        <f>SUM(G40:G41)</f>
        <v>1144.9387041208006</v>
      </c>
      <c r="H42" s="52"/>
      <c r="I42" s="53">
        <f t="shared" ref="I42:N42" si="15">SUM(I40:I41)</f>
        <v>80.367659926845391</v>
      </c>
      <c r="J42" s="53"/>
      <c r="K42" s="53">
        <f t="shared" si="15"/>
        <v>19.070350698469845</v>
      </c>
      <c r="L42" s="53"/>
      <c r="M42" s="53">
        <f t="shared" si="15"/>
        <v>5078.9037164961101</v>
      </c>
      <c r="N42" s="53">
        <f t="shared" si="15"/>
        <v>4015.866997661391</v>
      </c>
      <c r="O42" s="54"/>
      <c r="P42" s="53">
        <f>SUM(P40:P41)</f>
        <v>70.69248282519996</v>
      </c>
      <c r="Q42" s="52"/>
      <c r="R42" s="54"/>
      <c r="S42" s="52"/>
      <c r="T42" s="52"/>
      <c r="U42" s="53">
        <f>SUM(U40:U41)</f>
        <v>92.275767732022189</v>
      </c>
      <c r="V42" s="52"/>
      <c r="W42" s="52"/>
      <c r="X42" s="52"/>
      <c r="Y42" s="52"/>
      <c r="Z42" s="52"/>
      <c r="AA42" s="53"/>
      <c r="AB42" s="53"/>
    </row>
    <row r="43" spans="2:30" x14ac:dyDescent="0.35">
      <c r="B43" s="51" t="s">
        <v>59</v>
      </c>
      <c r="C43" s="52"/>
      <c r="D43" s="52"/>
      <c r="E43" s="52"/>
      <c r="F43" s="4"/>
      <c r="G43" s="4"/>
      <c r="H43" s="52"/>
      <c r="I43" s="52"/>
      <c r="J43" s="52"/>
      <c r="K43" s="52"/>
      <c r="L43" s="53"/>
      <c r="M43" s="54">
        <v>306.1962696906831</v>
      </c>
      <c r="N43" s="52">
        <v>207.05322074749813</v>
      </c>
      <c r="O43" s="54">
        <v>0.15427773797020483</v>
      </c>
      <c r="P43" s="54"/>
      <c r="Q43" s="52"/>
      <c r="R43" s="54"/>
      <c r="S43" s="52"/>
      <c r="T43" s="52"/>
      <c r="U43" s="52">
        <v>2.1034279661432871</v>
      </c>
      <c r="V43" s="52"/>
      <c r="W43" s="52"/>
      <c r="X43" s="52"/>
      <c r="Y43" s="52"/>
      <c r="Z43" s="52"/>
      <c r="AA43" s="53"/>
      <c r="AB43" s="53"/>
    </row>
    <row r="44" spans="2:30" x14ac:dyDescent="0.35">
      <c r="B44" s="51" t="s">
        <v>60</v>
      </c>
      <c r="C44" s="52"/>
      <c r="D44" s="52"/>
      <c r="E44" s="52"/>
      <c r="F44" s="4"/>
      <c r="G44" s="52">
        <v>0.12002552443443339</v>
      </c>
      <c r="H44" s="52"/>
      <c r="I44" s="52">
        <v>4.2692577026769509</v>
      </c>
      <c r="J44" s="52"/>
      <c r="K44" s="52"/>
      <c r="L44" s="53"/>
      <c r="M44" s="54">
        <v>1245.8112927064183</v>
      </c>
      <c r="N44" s="52">
        <v>193.27261481508719</v>
      </c>
      <c r="O44" s="54"/>
      <c r="P44" s="54"/>
      <c r="Q44" s="52"/>
      <c r="R44" s="52">
        <v>151.53716816652451</v>
      </c>
      <c r="S44" s="52"/>
      <c r="T44" s="52"/>
      <c r="U44" s="4"/>
      <c r="V44" s="52"/>
      <c r="W44" s="52"/>
      <c r="X44" s="52"/>
      <c r="Y44" s="52"/>
      <c r="Z44" s="52"/>
      <c r="AA44" s="53"/>
      <c r="AB44" s="53"/>
    </row>
    <row r="45" spans="2:30" x14ac:dyDescent="0.35">
      <c r="B45" s="51" t="s">
        <v>61</v>
      </c>
      <c r="C45" s="52"/>
      <c r="D45" s="52"/>
      <c r="E45" s="52"/>
      <c r="F45" s="4"/>
      <c r="G45" s="52"/>
      <c r="H45" s="52"/>
      <c r="I45" s="52"/>
      <c r="J45" s="52"/>
      <c r="K45" s="52"/>
      <c r="L45" s="53"/>
      <c r="M45" s="54">
        <v>1718.6516389308899</v>
      </c>
      <c r="N45" s="52">
        <v>120.05249014974254</v>
      </c>
      <c r="O45" s="54"/>
      <c r="P45" s="54"/>
      <c r="Q45" s="52"/>
      <c r="R45" s="52"/>
      <c r="S45" s="52"/>
      <c r="T45" s="52"/>
      <c r="U45" s="52"/>
      <c r="V45" s="52"/>
      <c r="W45" s="52"/>
      <c r="X45" s="52"/>
      <c r="Y45" s="52"/>
      <c r="Z45" s="52"/>
      <c r="AA45" s="53"/>
      <c r="AB45" s="53"/>
    </row>
    <row r="46" spans="2:30" x14ac:dyDescent="0.35">
      <c r="B46" s="56" t="s">
        <v>141</v>
      </c>
      <c r="C46" s="52"/>
      <c r="D46" s="52"/>
      <c r="E46" s="52"/>
      <c r="F46" s="4"/>
      <c r="G46" s="53">
        <f>SUM(G43:G45)</f>
        <v>0.12002552443443339</v>
      </c>
      <c r="H46" s="52"/>
      <c r="I46" s="53">
        <f>SUM(I43:I45)</f>
        <v>4.2692577026769509</v>
      </c>
      <c r="J46" s="53"/>
      <c r="K46" s="52"/>
      <c r="L46" s="53"/>
      <c r="M46" s="53">
        <f t="shared" ref="M46:X46" si="16">SUM(M43:M45)</f>
        <v>3270.6592013279915</v>
      </c>
      <c r="N46" s="53">
        <f t="shared" si="16"/>
        <v>520.37832571232786</v>
      </c>
      <c r="O46" s="53">
        <f t="shared" si="16"/>
        <v>0.15427773797020483</v>
      </c>
      <c r="P46" s="53">
        <f t="shared" si="16"/>
        <v>0</v>
      </c>
      <c r="Q46" s="53">
        <f t="shared" si="16"/>
        <v>0</v>
      </c>
      <c r="R46" s="53">
        <f t="shared" si="16"/>
        <v>151.53716816652451</v>
      </c>
      <c r="S46" s="53">
        <f t="shared" si="16"/>
        <v>0</v>
      </c>
      <c r="T46" s="53">
        <f t="shared" si="16"/>
        <v>0</v>
      </c>
      <c r="U46" s="53">
        <f t="shared" si="16"/>
        <v>2.1034279661432871</v>
      </c>
      <c r="V46" s="53">
        <f t="shared" si="16"/>
        <v>0</v>
      </c>
      <c r="W46" s="53">
        <f t="shared" si="16"/>
        <v>0</v>
      </c>
      <c r="X46" s="53">
        <f t="shared" si="16"/>
        <v>0</v>
      </c>
      <c r="Y46" s="53"/>
      <c r="Z46" s="53"/>
      <c r="AA46" s="53"/>
      <c r="AB46" s="53"/>
    </row>
    <row r="47" spans="2:30" x14ac:dyDescent="0.35">
      <c r="B47" s="51" t="s">
        <v>63</v>
      </c>
      <c r="C47" s="52"/>
      <c r="D47" s="52">
        <v>24.855784910785804</v>
      </c>
      <c r="E47" s="52"/>
      <c r="F47" s="4"/>
      <c r="G47" s="52"/>
      <c r="H47" s="52">
        <v>1990.3966873914985</v>
      </c>
      <c r="I47" s="52"/>
      <c r="J47" s="52"/>
      <c r="K47" s="52"/>
      <c r="L47" s="53"/>
      <c r="M47" s="54">
        <v>106.66866022853175</v>
      </c>
      <c r="N47" s="52">
        <v>0</v>
      </c>
      <c r="O47" s="54"/>
      <c r="P47" s="54"/>
      <c r="Q47" s="52"/>
      <c r="R47" s="52">
        <v>149.77903245665561</v>
      </c>
      <c r="S47" s="52">
        <v>0</v>
      </c>
      <c r="T47" s="52"/>
      <c r="U47" s="52"/>
      <c r="V47" s="52"/>
      <c r="W47" s="52"/>
      <c r="X47" s="52"/>
      <c r="Y47" s="52"/>
      <c r="Z47" s="52"/>
      <c r="AA47" s="53"/>
      <c r="AB47" s="53"/>
    </row>
    <row r="48" spans="2:30" x14ac:dyDescent="0.35">
      <c r="B48" s="51" t="s">
        <v>64</v>
      </c>
      <c r="C48" s="52"/>
      <c r="D48" s="52">
        <v>22.697740159870918</v>
      </c>
      <c r="E48" s="52">
        <v>0</v>
      </c>
      <c r="F48" s="4"/>
      <c r="G48" s="52"/>
      <c r="H48" s="52"/>
      <c r="I48" s="52"/>
      <c r="J48" s="52"/>
      <c r="K48" s="52">
        <v>32.02018467256341</v>
      </c>
      <c r="L48" s="72"/>
      <c r="M48" s="54">
        <v>1336.2142086299987</v>
      </c>
      <c r="N48" s="52">
        <v>220.24317961313577</v>
      </c>
      <c r="O48" s="54">
        <v>8.2741124429824602</v>
      </c>
      <c r="P48" s="54"/>
      <c r="Q48" s="52"/>
      <c r="R48" s="52">
        <v>136.77482213095655</v>
      </c>
      <c r="S48" s="52">
        <v>200.25727834243028</v>
      </c>
      <c r="T48" s="52"/>
      <c r="U48" s="52"/>
      <c r="V48" s="52"/>
      <c r="W48" s="52"/>
      <c r="X48" s="52"/>
      <c r="Y48" s="52"/>
      <c r="Z48" s="52"/>
      <c r="AA48" s="53"/>
      <c r="AB48" s="53"/>
    </row>
    <row r="49" spans="2:30" x14ac:dyDescent="0.35">
      <c r="B49" s="51" t="s">
        <v>65</v>
      </c>
      <c r="C49" s="52"/>
      <c r="D49" s="52">
        <v>0.20723145157179737</v>
      </c>
      <c r="E49" s="52"/>
      <c r="F49" s="4"/>
      <c r="G49" s="52"/>
      <c r="H49" s="52"/>
      <c r="I49" s="52"/>
      <c r="J49" s="52"/>
      <c r="K49" s="52"/>
      <c r="L49" s="72"/>
      <c r="M49" s="54">
        <v>21.075084587026527</v>
      </c>
      <c r="N49" s="52">
        <v>1.1661919436872714</v>
      </c>
      <c r="O49" s="54"/>
      <c r="P49" s="54"/>
      <c r="Q49" s="52"/>
      <c r="R49" s="52">
        <v>1.2487606576263541</v>
      </c>
      <c r="S49" s="52">
        <v>1.8656147302949624</v>
      </c>
      <c r="T49" s="52"/>
      <c r="U49" s="52"/>
      <c r="V49" s="52"/>
      <c r="W49" s="52"/>
      <c r="X49" s="52"/>
      <c r="Y49" s="52"/>
      <c r="Z49" s="52"/>
      <c r="AA49" s="53"/>
      <c r="AB49" s="53"/>
    </row>
    <row r="50" spans="2:30" x14ac:dyDescent="0.35">
      <c r="B50" s="51" t="s">
        <v>66</v>
      </c>
      <c r="C50" s="52"/>
      <c r="D50" s="52">
        <v>1.5222837931007456</v>
      </c>
      <c r="E50" s="52"/>
      <c r="F50" s="4"/>
      <c r="G50" s="52"/>
      <c r="H50" s="52"/>
      <c r="I50" s="52"/>
      <c r="J50" s="52"/>
      <c r="K50" s="52"/>
      <c r="L50" s="72"/>
      <c r="M50" s="54">
        <v>171.34480504909249</v>
      </c>
      <c r="N50" s="52">
        <v>4.5653613448040954E-2</v>
      </c>
      <c r="O50" s="54"/>
      <c r="P50" s="54"/>
      <c r="Q50" s="52"/>
      <c r="R50" s="52">
        <v>9.1731640933269194</v>
      </c>
      <c r="S50" s="52">
        <v>54.972935512748059</v>
      </c>
      <c r="T50" s="52"/>
      <c r="U50" s="52"/>
      <c r="V50" s="52"/>
      <c r="W50" s="52"/>
      <c r="X50" s="52"/>
      <c r="Y50" s="52"/>
      <c r="Z50" s="52"/>
      <c r="AA50" s="53"/>
      <c r="AB50" s="53"/>
    </row>
    <row r="51" spans="2:30" x14ac:dyDescent="0.35">
      <c r="B51" s="51" t="s">
        <v>67</v>
      </c>
      <c r="C51" s="52"/>
      <c r="D51" s="52"/>
      <c r="E51" s="52"/>
      <c r="F51" s="4"/>
      <c r="G51" s="52"/>
      <c r="H51" s="52"/>
      <c r="I51" s="52"/>
      <c r="J51" s="52"/>
      <c r="K51" s="52"/>
      <c r="L51" s="72"/>
      <c r="M51" s="54">
        <v>210.13486768693093</v>
      </c>
      <c r="N51" s="52">
        <v>15.354854138689801</v>
      </c>
      <c r="O51" s="54"/>
      <c r="P51" s="54"/>
      <c r="Q51" s="52"/>
      <c r="R51" s="52"/>
      <c r="S51" s="52">
        <v>85.159382331598167</v>
      </c>
      <c r="T51" s="52"/>
      <c r="U51" s="52"/>
      <c r="V51" s="52"/>
      <c r="W51" s="52"/>
      <c r="X51" s="52"/>
      <c r="Y51" s="52"/>
      <c r="Z51" s="52"/>
      <c r="AA51" s="53"/>
      <c r="AB51" s="53"/>
    </row>
    <row r="52" spans="2:30" x14ac:dyDescent="0.35">
      <c r="B52" s="51" t="s">
        <v>68</v>
      </c>
      <c r="C52" s="52"/>
      <c r="D52" s="52">
        <v>26.519317536902378</v>
      </c>
      <c r="E52" s="52"/>
      <c r="F52" s="4"/>
      <c r="G52" s="52"/>
      <c r="H52" s="52"/>
      <c r="I52" s="52"/>
      <c r="J52" s="52"/>
      <c r="K52" s="52"/>
      <c r="L52" s="72"/>
      <c r="M52" s="54">
        <v>618.84506143131728</v>
      </c>
      <c r="N52" s="52">
        <v>1.2660863390647059</v>
      </c>
      <c r="O52" s="54"/>
      <c r="P52" s="54"/>
      <c r="Q52" s="52"/>
      <c r="R52" s="52">
        <v>159.80335106474348</v>
      </c>
      <c r="S52" s="52">
        <v>7.5510384102228505</v>
      </c>
      <c r="T52" s="52"/>
      <c r="U52" s="52"/>
      <c r="V52" s="52"/>
      <c r="W52" s="52"/>
      <c r="X52" s="52"/>
      <c r="Y52" s="52"/>
      <c r="Z52" s="52"/>
      <c r="AA52" s="53"/>
      <c r="AB52" s="53"/>
    </row>
    <row r="53" spans="2:30" x14ac:dyDescent="0.35">
      <c r="B53" s="51" t="s">
        <v>69</v>
      </c>
      <c r="C53" s="52"/>
      <c r="D53" s="52">
        <v>15.554982858129184</v>
      </c>
      <c r="E53" s="52">
        <v>86.445408818724374</v>
      </c>
      <c r="F53" s="4"/>
      <c r="G53" s="52"/>
      <c r="H53" s="52"/>
      <c r="I53" s="52"/>
      <c r="J53" s="52"/>
      <c r="K53" s="52"/>
      <c r="L53" s="72"/>
      <c r="M53" s="54">
        <v>1460.0102307429379</v>
      </c>
      <c r="N53" s="52">
        <v>61.80367995731045</v>
      </c>
      <c r="O53" s="52">
        <v>0.19147023959735843</v>
      </c>
      <c r="P53" s="52"/>
      <c r="Q53" s="52"/>
      <c r="R53" s="52">
        <v>93.73312050827515</v>
      </c>
      <c r="S53" s="52">
        <v>276.20972453616093</v>
      </c>
      <c r="T53" s="52">
        <v>397.389201937552</v>
      </c>
      <c r="U53" s="52"/>
      <c r="V53" s="52"/>
      <c r="W53" s="52"/>
      <c r="X53" s="52"/>
      <c r="Y53" s="52"/>
      <c r="Z53" s="52"/>
      <c r="AA53" s="53"/>
      <c r="AB53" s="53"/>
    </row>
    <row r="54" spans="2:30" x14ac:dyDescent="0.35">
      <c r="B54" s="51" t="s">
        <v>70</v>
      </c>
      <c r="C54" s="52"/>
      <c r="D54" s="52">
        <v>5.0332972898758879</v>
      </c>
      <c r="E54" s="52"/>
      <c r="F54" s="4"/>
      <c r="G54" s="52"/>
      <c r="H54" s="52"/>
      <c r="I54" s="52"/>
      <c r="J54" s="52"/>
      <c r="K54" s="52"/>
      <c r="L54" s="72"/>
      <c r="M54" s="54">
        <v>275.45007616245823</v>
      </c>
      <c r="N54" s="52">
        <v>62.448348644787671</v>
      </c>
      <c r="O54" s="52">
        <v>0.48063111575859901</v>
      </c>
      <c r="P54" s="52"/>
      <c r="Q54" s="52"/>
      <c r="R54" s="52">
        <v>30.330259167039269</v>
      </c>
      <c r="S54" s="52"/>
      <c r="T54" s="52"/>
      <c r="U54" s="52"/>
      <c r="V54" s="52"/>
      <c r="W54" s="52"/>
      <c r="X54" s="52"/>
      <c r="Y54" s="52"/>
      <c r="Z54" s="52"/>
      <c r="AA54" s="53"/>
      <c r="AB54" s="53"/>
    </row>
    <row r="55" spans="2:30" x14ac:dyDescent="0.35">
      <c r="B55" s="51" t="s">
        <v>71</v>
      </c>
      <c r="C55" s="52"/>
      <c r="D55" s="52">
        <v>41.661279729383779</v>
      </c>
      <c r="E55" s="52"/>
      <c r="F55" s="4"/>
      <c r="G55" s="52"/>
      <c r="H55" s="52"/>
      <c r="I55" s="52"/>
      <c r="J55" s="52"/>
      <c r="K55" s="52"/>
      <c r="L55" s="72"/>
      <c r="M55" s="54">
        <v>924.74029032985368</v>
      </c>
      <c r="N55" s="52">
        <v>78.244502204658801</v>
      </c>
      <c r="O55" s="52"/>
      <c r="P55" s="52"/>
      <c r="Q55" s="52"/>
      <c r="R55" s="52">
        <v>251.04764106907888</v>
      </c>
      <c r="S55" s="52">
        <v>10.491587021896169</v>
      </c>
      <c r="T55" s="52"/>
      <c r="U55" s="52"/>
      <c r="V55" s="52"/>
      <c r="W55" s="52"/>
      <c r="X55" s="52"/>
      <c r="Y55" s="52"/>
      <c r="Z55" s="52"/>
      <c r="AA55" s="53"/>
      <c r="AB55" s="53"/>
      <c r="AD55" s="57"/>
    </row>
    <row r="56" spans="2:30" x14ac:dyDescent="0.35">
      <c r="B56" s="56" t="s">
        <v>136</v>
      </c>
      <c r="C56" s="52"/>
      <c r="D56" s="53">
        <f>SUM(D47:D55)</f>
        <v>138.05191772962047</v>
      </c>
      <c r="E56" s="53">
        <f t="shared" ref="E56" si="17">SUM(E47:E55)</f>
        <v>86.445408818724374</v>
      </c>
      <c r="F56" s="53">
        <f t="shared" ref="F56:K56" si="18">SUM(F47:F55)</f>
        <v>0</v>
      </c>
      <c r="G56" s="53">
        <f t="shared" si="18"/>
        <v>0</v>
      </c>
      <c r="H56" s="53">
        <f t="shared" si="18"/>
        <v>1990.3966873914985</v>
      </c>
      <c r="I56" s="53">
        <f t="shared" si="18"/>
        <v>0</v>
      </c>
      <c r="J56" s="53"/>
      <c r="K56" s="53">
        <f t="shared" si="18"/>
        <v>32.02018467256341</v>
      </c>
      <c r="L56" s="53"/>
      <c r="M56" s="53">
        <f t="shared" ref="M56:X56" si="19">SUM(M47:M55)</f>
        <v>5124.4832848481474</v>
      </c>
      <c r="N56" s="53">
        <f t="shared" si="19"/>
        <v>440.57249645478259</v>
      </c>
      <c r="O56" s="53">
        <f t="shared" si="19"/>
        <v>8.9462137983384178</v>
      </c>
      <c r="P56" s="53">
        <f t="shared" si="19"/>
        <v>0</v>
      </c>
      <c r="Q56" s="53">
        <f t="shared" si="19"/>
        <v>0</v>
      </c>
      <c r="R56" s="53">
        <f t="shared" si="19"/>
        <v>831.89015114770211</v>
      </c>
      <c r="S56" s="53">
        <f t="shared" si="19"/>
        <v>636.5075608853515</v>
      </c>
      <c r="T56" s="53">
        <f t="shared" si="19"/>
        <v>397.389201937552</v>
      </c>
      <c r="U56" s="53">
        <f t="shared" si="19"/>
        <v>0</v>
      </c>
      <c r="V56" s="53">
        <f t="shared" si="19"/>
        <v>0</v>
      </c>
      <c r="W56" s="53">
        <f t="shared" si="19"/>
        <v>0</v>
      </c>
      <c r="X56" s="53">
        <f t="shared" si="19"/>
        <v>0</v>
      </c>
      <c r="Y56" s="53"/>
      <c r="Z56" s="53"/>
      <c r="AA56" s="53"/>
      <c r="AB56" s="53"/>
      <c r="AD56" s="57"/>
    </row>
    <row r="57" spans="2:30" x14ac:dyDescent="0.35">
      <c r="B57" s="56" t="s">
        <v>135</v>
      </c>
      <c r="C57" s="53">
        <f>+C58+C59+C60</f>
        <v>0</v>
      </c>
      <c r="D57" s="53">
        <f t="shared" ref="D57:O57" si="20">+D58+D59+D60</f>
        <v>19.278507840588631</v>
      </c>
      <c r="E57" s="53">
        <f t="shared" si="20"/>
        <v>0</v>
      </c>
      <c r="F57" s="53">
        <f t="shared" si="20"/>
        <v>0</v>
      </c>
      <c r="G57" s="53">
        <f t="shared" si="20"/>
        <v>0</v>
      </c>
      <c r="H57" s="53">
        <f t="shared" si="20"/>
        <v>0</v>
      </c>
      <c r="I57" s="53">
        <f t="shared" si="20"/>
        <v>0</v>
      </c>
      <c r="J57" s="53">
        <f t="shared" si="20"/>
        <v>0</v>
      </c>
      <c r="K57" s="53">
        <f t="shared" si="20"/>
        <v>0</v>
      </c>
      <c r="L57" s="53"/>
      <c r="M57" s="53">
        <f t="shared" si="20"/>
        <v>30.774135000000001</v>
      </c>
      <c r="N57" s="53">
        <f t="shared" si="20"/>
        <v>3688.3361700993755</v>
      </c>
      <c r="O57" s="53">
        <f t="shared" si="20"/>
        <v>9124.3788840844263</v>
      </c>
      <c r="P57" s="53">
        <f t="shared" ref="P57" si="21">+P58+P59+P60</f>
        <v>0</v>
      </c>
      <c r="Q57" s="53">
        <f t="shared" ref="Q57" si="22">+Q58+Q59+Q60</f>
        <v>451.60489751503621</v>
      </c>
      <c r="R57" s="53">
        <f t="shared" ref="R57" si="23">+R58+R59+R60</f>
        <v>4819.9290383821508</v>
      </c>
      <c r="S57" s="53">
        <f t="shared" ref="S57" si="24">+S58+S59+S60</f>
        <v>0</v>
      </c>
      <c r="T57" s="53">
        <f t="shared" ref="T57" si="25">+T58+T59+T60</f>
        <v>0</v>
      </c>
      <c r="U57" s="53">
        <f t="shared" ref="U57" si="26">+U58+U59+U60</f>
        <v>0</v>
      </c>
      <c r="V57" s="53">
        <f t="shared" ref="V57" si="27">+V58+V59+V60</f>
        <v>0</v>
      </c>
      <c r="W57" s="53">
        <f t="shared" ref="W57" si="28">+W58+W59+W60</f>
        <v>19.12</v>
      </c>
      <c r="X57" s="53">
        <f t="shared" ref="X57" si="29">+X58+X59+X60</f>
        <v>0</v>
      </c>
      <c r="Y57" s="53">
        <f t="shared" ref="Y57" si="30">+Y58+Y59+Y60</f>
        <v>0</v>
      </c>
      <c r="Z57" s="53">
        <f t="shared" ref="Z57" si="31">+Z58+Z59+Z60</f>
        <v>0</v>
      </c>
      <c r="AA57" s="53"/>
      <c r="AB57" s="53"/>
    </row>
    <row r="58" spans="2:30" x14ac:dyDescent="0.35">
      <c r="B58" s="51" t="s">
        <v>132</v>
      </c>
      <c r="C58" s="52"/>
      <c r="D58" s="52">
        <v>19.278507840588631</v>
      </c>
      <c r="E58" s="53"/>
      <c r="F58" s="55"/>
      <c r="G58" s="53"/>
      <c r="H58" s="53"/>
      <c r="I58" s="53"/>
      <c r="J58" s="53"/>
      <c r="K58" s="53"/>
      <c r="L58" s="53"/>
      <c r="M58" s="53"/>
      <c r="N58" s="52">
        <v>3688.3361700993755</v>
      </c>
      <c r="O58" s="52">
        <v>9113.8177840844255</v>
      </c>
      <c r="P58" s="53"/>
      <c r="Q58" s="53"/>
      <c r="R58" s="52">
        <v>4819.9290383821508</v>
      </c>
      <c r="S58" s="53"/>
      <c r="T58" s="53"/>
      <c r="U58" s="53"/>
      <c r="V58" s="53"/>
      <c r="W58" s="52">
        <f>W26</f>
        <v>19.12</v>
      </c>
      <c r="X58" s="53"/>
      <c r="Y58" s="53"/>
      <c r="Z58" s="53"/>
      <c r="AA58" s="53"/>
      <c r="AB58" s="53"/>
    </row>
    <row r="59" spans="2:30" x14ac:dyDescent="0.35">
      <c r="B59" s="51" t="s">
        <v>133</v>
      </c>
      <c r="C59" s="52"/>
      <c r="D59" s="53"/>
      <c r="E59" s="53"/>
      <c r="F59" s="55"/>
      <c r="G59" s="53"/>
      <c r="H59" s="53"/>
      <c r="I59" s="53"/>
      <c r="J59" s="53"/>
      <c r="K59" s="53"/>
      <c r="L59" s="53"/>
      <c r="M59" s="53"/>
      <c r="N59" s="53"/>
      <c r="O59" s="52">
        <v>10.561099999999962</v>
      </c>
      <c r="P59" s="53"/>
      <c r="Q59" s="52">
        <v>451.60489751503621</v>
      </c>
      <c r="R59" s="53"/>
      <c r="S59" s="53"/>
      <c r="T59" s="53"/>
      <c r="U59" s="53"/>
      <c r="V59" s="53"/>
      <c r="W59" s="53"/>
      <c r="X59" s="53"/>
      <c r="Y59" s="53"/>
      <c r="Z59" s="53"/>
      <c r="AA59" s="53"/>
      <c r="AB59" s="53"/>
    </row>
    <row r="60" spans="2:30" x14ac:dyDescent="0.35">
      <c r="B60" s="51" t="s">
        <v>134</v>
      </c>
      <c r="C60" s="52"/>
      <c r="D60" s="53"/>
      <c r="E60" s="53"/>
      <c r="F60" s="55"/>
      <c r="G60" s="53"/>
      <c r="H60" s="53"/>
      <c r="I60" s="53"/>
      <c r="J60" s="53"/>
      <c r="K60" s="53"/>
      <c r="L60" s="53"/>
      <c r="M60" s="52">
        <v>30.774135000000001</v>
      </c>
      <c r="N60" s="53"/>
      <c r="O60" s="53"/>
      <c r="P60" s="53"/>
      <c r="Q60" s="53"/>
      <c r="R60" s="53"/>
      <c r="S60" s="53"/>
      <c r="T60" s="53"/>
      <c r="U60" s="53"/>
      <c r="V60" s="53"/>
      <c r="W60" s="53"/>
      <c r="X60" s="53"/>
      <c r="Y60" s="53"/>
      <c r="Z60" s="53"/>
      <c r="AA60" s="53"/>
      <c r="AB60" s="53"/>
    </row>
    <row r="61" spans="2:30" x14ac:dyDescent="0.35">
      <c r="B61" s="55" t="s">
        <v>139</v>
      </c>
      <c r="C61" s="52"/>
      <c r="D61" s="53"/>
      <c r="E61" s="53"/>
      <c r="F61" s="55"/>
      <c r="G61" s="53"/>
      <c r="H61" s="53"/>
      <c r="I61" s="53"/>
      <c r="J61" s="53"/>
      <c r="K61" s="53"/>
      <c r="L61" s="53"/>
      <c r="M61" s="53">
        <v>582.00044258346293</v>
      </c>
      <c r="N61" s="55"/>
      <c r="O61" s="55"/>
      <c r="P61" s="53"/>
      <c r="Q61" s="53"/>
      <c r="R61" s="53">
        <v>401.44227412853832</v>
      </c>
      <c r="S61" s="53"/>
      <c r="T61" s="53"/>
      <c r="U61" s="53"/>
      <c r="V61" s="53"/>
      <c r="W61" s="53"/>
      <c r="X61" s="53"/>
      <c r="Y61" s="53"/>
      <c r="Z61" s="53"/>
      <c r="AA61" s="53"/>
      <c r="AB61" s="53"/>
      <c r="AD61" s="57"/>
    </row>
    <row r="62" spans="2:30" x14ac:dyDescent="0.35">
      <c r="B62" s="55" t="s">
        <v>140</v>
      </c>
      <c r="C62" s="52"/>
      <c r="D62" s="53"/>
      <c r="E62" s="53"/>
      <c r="F62" s="55"/>
      <c r="G62" s="53"/>
      <c r="H62" s="53"/>
      <c r="I62" s="53"/>
      <c r="J62" s="53"/>
      <c r="K62" s="53"/>
      <c r="L62" s="53"/>
      <c r="M62" s="53"/>
      <c r="N62" s="53">
        <v>132.40046245307525</v>
      </c>
      <c r="O62" s="53">
        <v>179.30591451223469</v>
      </c>
      <c r="P62" s="53"/>
      <c r="Q62" s="53"/>
      <c r="R62" s="53"/>
      <c r="S62" s="53"/>
      <c r="T62" s="53"/>
      <c r="U62" s="53"/>
      <c r="V62" s="53"/>
      <c r="W62" s="53"/>
      <c r="X62" s="53"/>
      <c r="Y62" s="53"/>
      <c r="Z62" s="53"/>
      <c r="AA62" s="53"/>
      <c r="AB62" s="53"/>
    </row>
    <row r="63" spans="2:30" ht="15" customHeight="1" x14ac:dyDescent="0.35">
      <c r="B63" s="59" t="s">
        <v>72</v>
      </c>
      <c r="C63" s="59"/>
      <c r="D63" s="60">
        <f>D42+D46+D56+D57+D61+D62</f>
        <v>157.33042557020912</v>
      </c>
      <c r="E63" s="60">
        <f t="shared" ref="E63:Z63" si="32">E42+E46+E56+E57+E61+E62</f>
        <v>86.445408818724374</v>
      </c>
      <c r="F63" s="60">
        <f t="shared" si="32"/>
        <v>0</v>
      </c>
      <c r="G63" s="60">
        <f t="shared" si="32"/>
        <v>1145.058729645235</v>
      </c>
      <c r="H63" s="60">
        <f t="shared" si="32"/>
        <v>1990.3966873914985</v>
      </c>
      <c r="I63" s="60">
        <f t="shared" si="32"/>
        <v>84.636917629522344</v>
      </c>
      <c r="J63" s="60">
        <f t="shared" si="32"/>
        <v>0</v>
      </c>
      <c r="K63" s="60">
        <f t="shared" si="32"/>
        <v>51.090535371033255</v>
      </c>
      <c r="L63" s="60"/>
      <c r="M63" s="60">
        <f>M42+M46+M56+M57+M61+M62</f>
        <v>14086.820780255712</v>
      </c>
      <c r="N63" s="60">
        <f t="shared" si="32"/>
        <v>8797.5544523809513</v>
      </c>
      <c r="O63" s="60">
        <f>O42+O46+O56+O57+O61+O62</f>
        <v>9312.7852901329697</v>
      </c>
      <c r="P63" s="60">
        <f t="shared" si="32"/>
        <v>70.69248282519996</v>
      </c>
      <c r="Q63" s="60">
        <f t="shared" si="32"/>
        <v>451.60489751503621</v>
      </c>
      <c r="R63" s="60">
        <f t="shared" si="32"/>
        <v>6204.798631824915</v>
      </c>
      <c r="S63" s="60">
        <f t="shared" si="32"/>
        <v>636.5075608853515</v>
      </c>
      <c r="T63" s="60">
        <f t="shared" si="32"/>
        <v>397.389201937552</v>
      </c>
      <c r="U63" s="60">
        <f t="shared" si="32"/>
        <v>94.379195698165475</v>
      </c>
      <c r="V63" s="60">
        <f t="shared" si="32"/>
        <v>0</v>
      </c>
      <c r="W63" s="60">
        <f t="shared" si="32"/>
        <v>19.12</v>
      </c>
      <c r="X63" s="60">
        <f t="shared" si="32"/>
        <v>0</v>
      </c>
      <c r="Y63" s="60">
        <f t="shared" si="32"/>
        <v>0</v>
      </c>
      <c r="Z63" s="60">
        <f t="shared" si="32"/>
        <v>0</v>
      </c>
      <c r="AA63" s="60"/>
      <c r="AB63" s="61"/>
    </row>
    <row r="64" spans="2:30" s="47" customFormat="1" x14ac:dyDescent="0.35">
      <c r="B64" s="62"/>
      <c r="C64" s="63"/>
      <c r="D64" s="64"/>
      <c r="E64" s="64"/>
      <c r="F64" s="64"/>
      <c r="G64" s="64"/>
      <c r="H64" s="64"/>
      <c r="I64" s="64"/>
      <c r="J64" s="64"/>
      <c r="K64" s="64"/>
      <c r="L64" s="64"/>
      <c r="M64" s="64"/>
      <c r="N64" s="64"/>
      <c r="O64" s="64"/>
      <c r="P64" s="64"/>
      <c r="Q64" s="64"/>
      <c r="R64" s="64"/>
      <c r="S64" s="64"/>
      <c r="T64" s="64"/>
      <c r="U64" s="64"/>
      <c r="V64" s="64"/>
      <c r="W64" s="64"/>
      <c r="X64" s="64"/>
      <c r="Y64" s="64"/>
      <c r="Z64" s="64"/>
      <c r="AA64" s="64"/>
      <c r="AB64" s="65"/>
      <c r="AC64" s="66"/>
    </row>
    <row r="65" spans="2:30" x14ac:dyDescent="0.35">
      <c r="B65" s="70"/>
      <c r="E65" s="44"/>
    </row>
    <row r="66" spans="2:30" x14ac:dyDescent="0.35">
      <c r="D66" s="149" t="s">
        <v>0</v>
      </c>
      <c r="E66" s="150"/>
      <c r="F66" s="150"/>
      <c r="G66" s="150"/>
      <c r="H66" s="150"/>
      <c r="I66" s="150"/>
      <c r="J66" s="150"/>
      <c r="K66" s="150"/>
      <c r="L66" s="151"/>
      <c r="M66" s="152" t="s">
        <v>1</v>
      </c>
      <c r="N66" s="153"/>
      <c r="O66" s="153"/>
      <c r="P66" s="153"/>
      <c r="Q66" s="153"/>
      <c r="R66" s="153"/>
      <c r="S66" s="153"/>
      <c r="T66" s="153"/>
      <c r="U66" s="153"/>
      <c r="V66" s="153"/>
      <c r="W66" s="153"/>
      <c r="X66" s="153"/>
      <c r="Y66" s="153"/>
      <c r="Z66" s="153"/>
      <c r="AA66" s="154"/>
    </row>
    <row r="67" spans="2:30" ht="40.5" x14ac:dyDescent="0.35">
      <c r="B67" s="2" t="s">
        <v>105</v>
      </c>
      <c r="C67" s="3" t="s">
        <v>83</v>
      </c>
      <c r="D67" s="3" t="s">
        <v>84</v>
      </c>
      <c r="E67" s="3" t="s">
        <v>85</v>
      </c>
      <c r="F67" s="3" t="s">
        <v>86</v>
      </c>
      <c r="G67" s="3" t="s">
        <v>87</v>
      </c>
      <c r="H67" s="113" t="s">
        <v>124</v>
      </c>
      <c r="I67" s="3" t="s">
        <v>89</v>
      </c>
      <c r="J67" s="3" t="s">
        <v>90</v>
      </c>
      <c r="K67" s="3" t="s">
        <v>125</v>
      </c>
      <c r="L67" s="3" t="s">
        <v>10</v>
      </c>
      <c r="M67" s="3" t="s">
        <v>92</v>
      </c>
      <c r="N67" s="3" t="s">
        <v>93</v>
      </c>
      <c r="O67" s="3" t="s">
        <v>94</v>
      </c>
      <c r="P67" s="3" t="s">
        <v>95</v>
      </c>
      <c r="Q67" s="3" t="s">
        <v>96</v>
      </c>
      <c r="R67" s="3" t="s">
        <v>97</v>
      </c>
      <c r="S67" s="3" t="s">
        <v>98</v>
      </c>
      <c r="T67" s="3" t="s">
        <v>99</v>
      </c>
      <c r="U67" s="3" t="s">
        <v>100</v>
      </c>
      <c r="V67" s="3" t="s">
        <v>101</v>
      </c>
      <c r="W67" s="3" t="s">
        <v>126</v>
      </c>
      <c r="X67" s="113" t="s">
        <v>127</v>
      </c>
      <c r="Y67" s="113" t="s">
        <v>128</v>
      </c>
      <c r="Z67" s="113" t="s">
        <v>129</v>
      </c>
      <c r="AA67" s="3" t="s">
        <v>22</v>
      </c>
      <c r="AB67" s="3" t="s">
        <v>23</v>
      </c>
      <c r="AD67" s="19"/>
    </row>
    <row r="68" spans="2:30" x14ac:dyDescent="0.35">
      <c r="B68" s="46" t="s">
        <v>74</v>
      </c>
      <c r="C68" s="47"/>
      <c r="D68" s="47"/>
      <c r="E68" s="47"/>
      <c r="F68" s="47"/>
      <c r="G68" s="47"/>
      <c r="H68" s="47"/>
      <c r="I68" s="47"/>
      <c r="J68" s="47"/>
      <c r="K68" s="47"/>
      <c r="L68" s="47"/>
      <c r="M68" s="48"/>
      <c r="N68" s="47"/>
      <c r="O68" s="48"/>
      <c r="P68" s="48"/>
      <c r="Q68" s="47"/>
      <c r="R68" s="48"/>
      <c r="S68" s="47"/>
      <c r="T68" s="47"/>
      <c r="U68" s="47"/>
      <c r="V68" s="47"/>
      <c r="W68" s="47"/>
      <c r="X68" s="47"/>
      <c r="Y68" s="47"/>
      <c r="Z68" s="47"/>
      <c r="AA68" s="47"/>
      <c r="AB68" s="47"/>
    </row>
    <row r="69" spans="2:30" x14ac:dyDescent="0.35">
      <c r="B69" s="51" t="s">
        <v>81</v>
      </c>
      <c r="C69" s="52">
        <f>C40*Hoja1!C6</f>
        <v>0</v>
      </c>
      <c r="D69" s="52">
        <f>D40*Hoja1!D6</f>
        <v>0</v>
      </c>
      <c r="E69" s="52">
        <f>E40*Hoja1!E6</f>
        <v>0</v>
      </c>
      <c r="F69" s="52">
        <f>F40*Hoja1!F6</f>
        <v>0</v>
      </c>
      <c r="G69" s="52">
        <f>G40*Hoja1!G6</f>
        <v>14.322063724700513</v>
      </c>
      <c r="H69" s="52">
        <f>H40*Hoja1!H6</f>
        <v>0</v>
      </c>
      <c r="I69" s="52">
        <f>I40*Hoja1!I6</f>
        <v>17.387625870435645</v>
      </c>
      <c r="J69" s="52"/>
      <c r="K69" s="52">
        <f>K40*Hoja1!J6</f>
        <v>1.7396104587551831</v>
      </c>
      <c r="L69" s="52">
        <f>L40*Hoja1!K6</f>
        <v>0</v>
      </c>
      <c r="M69" s="52">
        <f>M40*Hoja1!L6</f>
        <v>2420.9541505969737</v>
      </c>
      <c r="N69" s="52">
        <f>N40*Hoja1!M6</f>
        <v>1409.8426284867694</v>
      </c>
      <c r="O69" s="52">
        <f>O40*Hoja1!N6</f>
        <v>0</v>
      </c>
      <c r="P69" s="52">
        <f>P40*Hoja1!O6</f>
        <v>0.46152172232474342</v>
      </c>
      <c r="Q69" s="52">
        <f>Q40*Hoja1!P6</f>
        <v>0</v>
      </c>
      <c r="R69" s="52">
        <f>R40*Hoja1!Q6</f>
        <v>0</v>
      </c>
      <c r="S69" s="52">
        <f>S40*Hoja1!R6</f>
        <v>0</v>
      </c>
      <c r="T69" s="52">
        <f>T40*Hoja1!S6</f>
        <v>0</v>
      </c>
      <c r="U69" s="52">
        <f>U40*Hoja1!T6</f>
        <v>9.1297134598785146</v>
      </c>
      <c r="V69" s="52">
        <f>V40*Hoja1!U6</f>
        <v>0</v>
      </c>
      <c r="W69" s="52">
        <f>W40*Hoja1!V6</f>
        <v>0</v>
      </c>
      <c r="X69" s="52">
        <f>X40*Hoja1!W6</f>
        <v>0</v>
      </c>
      <c r="Y69" s="52">
        <f>Y40*Hoja1!X6</f>
        <v>0</v>
      </c>
      <c r="Z69" s="52">
        <f>Z40*Hoja1!Y6</f>
        <v>0</v>
      </c>
      <c r="AA69" s="52">
        <f>AA40*Hoja1!Z6</f>
        <v>0</v>
      </c>
      <c r="AB69" s="52">
        <f>AB40*Hoja1!AA6</f>
        <v>0</v>
      </c>
    </row>
    <row r="70" spans="2:30" x14ac:dyDescent="0.35">
      <c r="B70" s="51" t="s">
        <v>57</v>
      </c>
      <c r="C70" s="52">
        <f>C41*Hoja1!C7</f>
        <v>0</v>
      </c>
      <c r="D70" s="52">
        <f>D41*Hoja1!D7</f>
        <v>0</v>
      </c>
      <c r="E70" s="52">
        <f>E41*Hoja1!E7</f>
        <v>0</v>
      </c>
      <c r="F70" s="52">
        <f>F41*Hoja1!F7</f>
        <v>0</v>
      </c>
      <c r="G70" s="52">
        <f>G41*Hoja1!G7</f>
        <v>113.85880107328063</v>
      </c>
      <c r="H70" s="52">
        <f>H41*Hoja1!H7</f>
        <v>0</v>
      </c>
      <c r="I70" s="52">
        <f>I41*Hoja1!I7</f>
        <v>0</v>
      </c>
      <c r="J70" s="52"/>
      <c r="K70" s="52">
        <f>K41*Hoja1!J7</f>
        <v>0.1674246110918009</v>
      </c>
      <c r="L70" s="52">
        <f>L41*Hoja1!K7</f>
        <v>0</v>
      </c>
      <c r="M70" s="52">
        <f>M41*Hoja1!L7</f>
        <v>257.34939218989291</v>
      </c>
      <c r="N70" s="52">
        <f>N41*Hoja1!M7</f>
        <v>393.86118284131595</v>
      </c>
      <c r="O70" s="52">
        <f>O41*Hoja1!N7</f>
        <v>0</v>
      </c>
      <c r="P70" s="52">
        <f>P41*Hoja1!O7</f>
        <v>0.52919494543513901</v>
      </c>
      <c r="Q70" s="52">
        <f>Q41*Hoja1!P7</f>
        <v>0</v>
      </c>
      <c r="R70" s="52">
        <f>R41*Hoja1!Q7</f>
        <v>0</v>
      </c>
      <c r="S70" s="52">
        <f>S41*Hoja1!R7</f>
        <v>0</v>
      </c>
      <c r="T70" s="52">
        <f>T41*Hoja1!S7</f>
        <v>0</v>
      </c>
      <c r="U70" s="52">
        <f>U41*Hoja1!T7</f>
        <v>9.2705868097160309</v>
      </c>
      <c r="V70" s="52">
        <f>V41*Hoja1!U7</f>
        <v>0</v>
      </c>
      <c r="W70" s="52">
        <f>W41*Hoja1!V7</f>
        <v>0</v>
      </c>
      <c r="X70" s="52">
        <f>X41*Hoja1!W7</f>
        <v>0</v>
      </c>
      <c r="Y70" s="52">
        <f>Y41*Hoja1!X7</f>
        <v>0</v>
      </c>
      <c r="Z70" s="52">
        <f>Z41*Hoja1!Y7</f>
        <v>0</v>
      </c>
      <c r="AA70" s="52">
        <f>AA41*Hoja1!Z7</f>
        <v>0</v>
      </c>
      <c r="AB70" s="52">
        <f>AB41*Hoja1!AA7</f>
        <v>0</v>
      </c>
    </row>
    <row r="71" spans="2:30" x14ac:dyDescent="0.35">
      <c r="B71" s="55" t="s">
        <v>58</v>
      </c>
      <c r="C71" s="52">
        <f>SUM(C69:C70)</f>
        <v>0</v>
      </c>
      <c r="D71" s="52">
        <f t="shared" ref="D71:AA71" si="33">SUM(D69:D70)</f>
        <v>0</v>
      </c>
      <c r="E71" s="52">
        <f t="shared" si="33"/>
        <v>0</v>
      </c>
      <c r="F71" s="52">
        <f t="shared" si="33"/>
        <v>0</v>
      </c>
      <c r="G71" s="52">
        <f t="shared" si="33"/>
        <v>128.18086479798114</v>
      </c>
      <c r="H71" s="52">
        <f t="shared" si="33"/>
        <v>0</v>
      </c>
      <c r="I71" s="52">
        <f t="shared" si="33"/>
        <v>17.387625870435645</v>
      </c>
      <c r="J71" s="52">
        <f t="shared" si="33"/>
        <v>0</v>
      </c>
      <c r="K71" s="52">
        <f t="shared" si="33"/>
        <v>1.907035069846984</v>
      </c>
      <c r="L71" s="52">
        <f t="shared" si="33"/>
        <v>0</v>
      </c>
      <c r="M71" s="52">
        <f t="shared" si="33"/>
        <v>2678.3035427868667</v>
      </c>
      <c r="N71" s="52">
        <f t="shared" si="33"/>
        <v>1803.7038113280853</v>
      </c>
      <c r="O71" s="52">
        <f t="shared" si="33"/>
        <v>0</v>
      </c>
      <c r="P71" s="52">
        <f t="shared" si="33"/>
        <v>0.99071666775988243</v>
      </c>
      <c r="Q71" s="52">
        <f t="shared" si="33"/>
        <v>0</v>
      </c>
      <c r="R71" s="52">
        <f t="shared" si="33"/>
        <v>0</v>
      </c>
      <c r="S71" s="52">
        <f t="shared" si="33"/>
        <v>0</v>
      </c>
      <c r="T71" s="52">
        <f t="shared" si="33"/>
        <v>0</v>
      </c>
      <c r="U71" s="52">
        <f t="shared" si="33"/>
        <v>18.400300269594545</v>
      </c>
      <c r="V71" s="52">
        <f t="shared" si="33"/>
        <v>0</v>
      </c>
      <c r="W71" s="52">
        <f t="shared" si="33"/>
        <v>0</v>
      </c>
      <c r="X71" s="52">
        <f t="shared" si="33"/>
        <v>0</v>
      </c>
      <c r="Y71" s="52">
        <f t="shared" ref="Y71:Z71" si="34">SUM(Y69:Y70)</f>
        <v>0</v>
      </c>
      <c r="Z71" s="52">
        <f t="shared" si="34"/>
        <v>0</v>
      </c>
      <c r="AA71" s="52">
        <f t="shared" si="33"/>
        <v>0</v>
      </c>
      <c r="AB71" s="52">
        <f>AB42*Hoja1!AA8</f>
        <v>0</v>
      </c>
    </row>
    <row r="72" spans="2:30" x14ac:dyDescent="0.35">
      <c r="B72" s="51" t="s">
        <v>59</v>
      </c>
      <c r="C72" s="52">
        <f>C43*Hoja1!C9</f>
        <v>0</v>
      </c>
      <c r="D72" s="52">
        <f>D43*Hoja1!D9</f>
        <v>0</v>
      </c>
      <c r="E72" s="52">
        <f>E43*Hoja1!E9</f>
        <v>0</v>
      </c>
      <c r="F72" s="52">
        <f>F43*Hoja1!F9</f>
        <v>0</v>
      </c>
      <c r="G72" s="52">
        <f>G43*Hoja1!G9</f>
        <v>0</v>
      </c>
      <c r="H72" s="52">
        <f>H43*Hoja1!H9</f>
        <v>0</v>
      </c>
      <c r="I72" s="52">
        <f>I43*Hoja1!I9</f>
        <v>0</v>
      </c>
      <c r="J72" s="52"/>
      <c r="K72" s="52">
        <f>K43*Hoja1!J9</f>
        <v>0</v>
      </c>
      <c r="L72" s="52">
        <f>L43*Hoja1!K9</f>
        <v>0</v>
      </c>
      <c r="M72" s="52">
        <f>M43*Hoja1!L9</f>
        <v>185.08646281828865</v>
      </c>
      <c r="N72" s="52">
        <f>N43*Hoja1!M9</f>
        <v>93.17394933637415</v>
      </c>
      <c r="O72" s="52">
        <f>O43*Hoja1!N9</f>
        <v>2.1753161053798879E-2</v>
      </c>
      <c r="P72" s="52">
        <f>P43*Hoja1!O9</f>
        <v>0</v>
      </c>
      <c r="Q72" s="52">
        <f>Q43*Hoja1!P9</f>
        <v>0</v>
      </c>
      <c r="R72" s="52">
        <f>R43*Hoja1!Q9</f>
        <v>0</v>
      </c>
      <c r="S72" s="52">
        <f>S43*Hoja1!R9</f>
        <v>0</v>
      </c>
      <c r="T72" s="52">
        <f>T43*Hoja1!S9</f>
        <v>0</v>
      </c>
      <c r="U72" s="52">
        <f>U43*Hoja1!T9</f>
        <v>0.21034279661432873</v>
      </c>
      <c r="V72" s="52">
        <f>V43*Hoja1!U9</f>
        <v>0</v>
      </c>
      <c r="W72" s="52">
        <f>W43*Hoja1!V9</f>
        <v>0</v>
      </c>
      <c r="X72" s="52">
        <f>X43*Hoja1!W9</f>
        <v>0</v>
      </c>
      <c r="Y72" s="52">
        <f>Y43*Hoja1!X9</f>
        <v>0</v>
      </c>
      <c r="Z72" s="52">
        <f>Z43*Hoja1!Y9</f>
        <v>0</v>
      </c>
      <c r="AA72" s="52">
        <f>AA43*Hoja1!Z9</f>
        <v>0</v>
      </c>
      <c r="AB72" s="52">
        <f>AB43*Hoja1!AA9</f>
        <v>0</v>
      </c>
    </row>
    <row r="73" spans="2:30" x14ac:dyDescent="0.35">
      <c r="B73" s="51" t="s">
        <v>60</v>
      </c>
      <c r="C73" s="52">
        <f>C44*Hoja1!C10</f>
        <v>0</v>
      </c>
      <c r="D73" s="52">
        <f>D44*Hoja1!D10</f>
        <v>0</v>
      </c>
      <c r="E73" s="52">
        <f>E44*Hoja1!E10</f>
        <v>0</v>
      </c>
      <c r="F73" s="52">
        <f>F44*Hoja1!F10</f>
        <v>0</v>
      </c>
      <c r="G73" s="52">
        <f>G44*Hoja1!G10</f>
        <v>1.9265205198943536E-2</v>
      </c>
      <c r="H73" s="52">
        <f>H44*Hoja1!H10</f>
        <v>0</v>
      </c>
      <c r="I73" s="52">
        <f>I44*Hoja1!I10</f>
        <v>1.7077030810707805</v>
      </c>
      <c r="J73" s="52"/>
      <c r="K73" s="52">
        <f>K44*Hoja1!J10</f>
        <v>0</v>
      </c>
      <c r="L73" s="52">
        <f>L44*Hoja1!K10</f>
        <v>0</v>
      </c>
      <c r="M73" s="52">
        <f>M44*Hoja1!L10</f>
        <v>740.22929171938461</v>
      </c>
      <c r="N73" s="52">
        <f>N44*Hoja1!M10</f>
        <v>87.165232766620349</v>
      </c>
      <c r="O73" s="52">
        <f>O44*Hoja1!N10</f>
        <v>0</v>
      </c>
      <c r="P73" s="52">
        <f>P44*Hoja1!O10</f>
        <v>0</v>
      </c>
      <c r="Q73" s="52">
        <f>Q44*Hoja1!P10</f>
        <v>0</v>
      </c>
      <c r="R73" s="52">
        <f>R44*Hoja1!Q10</f>
        <v>107.96066599836946</v>
      </c>
      <c r="S73" s="52">
        <f>S44*Hoja1!R10</f>
        <v>0</v>
      </c>
      <c r="T73" s="52">
        <f>T44*Hoja1!S10</f>
        <v>0</v>
      </c>
      <c r="U73" s="52">
        <f>U44*Hoja1!T10</f>
        <v>0</v>
      </c>
      <c r="V73" s="52">
        <f>V44*Hoja1!U10</f>
        <v>0</v>
      </c>
      <c r="W73" s="52">
        <f>W44*Hoja1!V10</f>
        <v>0</v>
      </c>
      <c r="X73" s="52">
        <f>X44*Hoja1!W10</f>
        <v>0</v>
      </c>
      <c r="Y73" s="52">
        <f>Y44*Hoja1!X10</f>
        <v>0</v>
      </c>
      <c r="Z73" s="52">
        <f>Z44*Hoja1!Y10</f>
        <v>0</v>
      </c>
      <c r="AA73" s="52">
        <f>AA44*Hoja1!Z10</f>
        <v>0</v>
      </c>
      <c r="AB73" s="52">
        <f>AB44*Hoja1!AA10</f>
        <v>0</v>
      </c>
    </row>
    <row r="74" spans="2:30" x14ac:dyDescent="0.35">
      <c r="B74" s="51" t="s">
        <v>61</v>
      </c>
      <c r="C74" s="52">
        <f>C45*Hoja1!C11</f>
        <v>0</v>
      </c>
      <c r="D74" s="52">
        <f>D45*Hoja1!D11</f>
        <v>0</v>
      </c>
      <c r="E74" s="52">
        <f>E45*Hoja1!E11</f>
        <v>0</v>
      </c>
      <c r="F74" s="52">
        <f>F45*Hoja1!F11</f>
        <v>0</v>
      </c>
      <c r="G74" s="52">
        <f>G45*Hoja1!G11</f>
        <v>0</v>
      </c>
      <c r="H74" s="52">
        <f>H45*Hoja1!H11</f>
        <v>0</v>
      </c>
      <c r="I74" s="52">
        <f>I45*Hoja1!I11</f>
        <v>0</v>
      </c>
      <c r="J74" s="52"/>
      <c r="K74" s="52">
        <f>K45*Hoja1!J11</f>
        <v>0</v>
      </c>
      <c r="L74" s="52">
        <f>L45*Hoja1!K11</f>
        <v>0</v>
      </c>
      <c r="M74" s="52">
        <f>M45*Hoja1!L11</f>
        <v>775.08439073160832</v>
      </c>
      <c r="N74" s="52">
        <f>N45*Hoja1!M11</f>
        <v>60.026245074871269</v>
      </c>
      <c r="O74" s="52">
        <f>O45*Hoja1!N11</f>
        <v>0</v>
      </c>
      <c r="P74" s="52">
        <f>P45*Hoja1!O11</f>
        <v>0</v>
      </c>
      <c r="Q74" s="52">
        <f>Q45*Hoja1!P11</f>
        <v>0</v>
      </c>
      <c r="R74" s="52">
        <f>R45*Hoja1!Q11</f>
        <v>0</v>
      </c>
      <c r="S74" s="52">
        <f>S45*Hoja1!R11</f>
        <v>0</v>
      </c>
      <c r="T74" s="52">
        <f>T45*Hoja1!S11</f>
        <v>0</v>
      </c>
      <c r="U74" s="52">
        <f>U45*Hoja1!T11</f>
        <v>0</v>
      </c>
      <c r="V74" s="52">
        <f>V45*Hoja1!U11</f>
        <v>0</v>
      </c>
      <c r="W74" s="52">
        <f>W45*Hoja1!V11</f>
        <v>0</v>
      </c>
      <c r="X74" s="52">
        <f>X45*Hoja1!W11</f>
        <v>0</v>
      </c>
      <c r="Y74" s="52">
        <f>Y45*Hoja1!X11</f>
        <v>0</v>
      </c>
      <c r="Z74" s="52">
        <f>Z45*Hoja1!Y11</f>
        <v>0</v>
      </c>
      <c r="AA74" s="52">
        <f>AA45*Hoja1!Z11</f>
        <v>0</v>
      </c>
      <c r="AB74" s="52">
        <f>AB45*Hoja1!AA11</f>
        <v>0</v>
      </c>
    </row>
    <row r="75" spans="2:30" x14ac:dyDescent="0.35">
      <c r="B75" s="56" t="s">
        <v>141</v>
      </c>
      <c r="C75" s="52">
        <f>SUM(C72:C74)</f>
        <v>0</v>
      </c>
      <c r="D75" s="52">
        <f t="shared" ref="D75:AB75" si="35">SUM(D72:D74)</f>
        <v>0</v>
      </c>
      <c r="E75" s="52">
        <f t="shared" si="35"/>
        <v>0</v>
      </c>
      <c r="F75" s="52">
        <f t="shared" si="35"/>
        <v>0</v>
      </c>
      <c r="G75" s="52">
        <f t="shared" si="35"/>
        <v>1.9265205198943536E-2</v>
      </c>
      <c r="H75" s="52">
        <f t="shared" si="35"/>
        <v>0</v>
      </c>
      <c r="I75" s="52">
        <f t="shared" si="35"/>
        <v>1.7077030810707805</v>
      </c>
      <c r="J75" s="52">
        <f t="shared" si="35"/>
        <v>0</v>
      </c>
      <c r="K75" s="52">
        <f t="shared" si="35"/>
        <v>0</v>
      </c>
      <c r="L75" s="52">
        <f t="shared" si="35"/>
        <v>0</v>
      </c>
      <c r="M75" s="52">
        <f t="shared" si="35"/>
        <v>1700.4001452692814</v>
      </c>
      <c r="N75" s="52">
        <f t="shared" si="35"/>
        <v>240.36542717786577</v>
      </c>
      <c r="O75" s="52">
        <f t="shared" si="35"/>
        <v>2.1753161053798879E-2</v>
      </c>
      <c r="P75" s="52">
        <f t="shared" si="35"/>
        <v>0</v>
      </c>
      <c r="Q75" s="52">
        <f t="shared" si="35"/>
        <v>0</v>
      </c>
      <c r="R75" s="52">
        <f t="shared" si="35"/>
        <v>107.96066599836946</v>
      </c>
      <c r="S75" s="52">
        <f t="shared" si="35"/>
        <v>0</v>
      </c>
      <c r="T75" s="52">
        <f t="shared" si="35"/>
        <v>0</v>
      </c>
      <c r="U75" s="52">
        <f t="shared" si="35"/>
        <v>0.21034279661432873</v>
      </c>
      <c r="V75" s="52">
        <f t="shared" si="35"/>
        <v>0</v>
      </c>
      <c r="W75" s="52">
        <f t="shared" si="35"/>
        <v>0</v>
      </c>
      <c r="X75" s="52">
        <f t="shared" si="35"/>
        <v>0</v>
      </c>
      <c r="Y75" s="52">
        <f t="shared" ref="Y75:Z75" si="36">SUM(Y72:Y74)</f>
        <v>0</v>
      </c>
      <c r="Z75" s="52">
        <f t="shared" si="36"/>
        <v>0</v>
      </c>
      <c r="AA75" s="52">
        <f t="shared" si="35"/>
        <v>0</v>
      </c>
      <c r="AB75" s="52">
        <f t="shared" si="35"/>
        <v>0</v>
      </c>
    </row>
    <row r="76" spans="2:30" x14ac:dyDescent="0.35">
      <c r="B76" s="51" t="s">
        <v>63</v>
      </c>
      <c r="C76" s="52">
        <f>C47*Hoja1!C13</f>
        <v>0</v>
      </c>
      <c r="D76" s="52">
        <f>D47*Hoja1!D13</f>
        <v>17.399049437550062</v>
      </c>
      <c r="E76" s="52">
        <f>E47*Hoja1!E13</f>
        <v>0</v>
      </c>
      <c r="F76" s="52">
        <f>F47*Hoja1!F13</f>
        <v>0</v>
      </c>
      <c r="G76" s="52">
        <f>G47*Hoja1!G13</f>
        <v>0</v>
      </c>
      <c r="H76" s="52">
        <f>H47*Hoja1!H13</f>
        <v>1293.7578468044742</v>
      </c>
      <c r="I76" s="52">
        <f>I47*Hoja1!I13</f>
        <v>0</v>
      </c>
      <c r="J76" s="52"/>
      <c r="K76" s="52">
        <f>K47*Hoja1!J13</f>
        <v>0</v>
      </c>
      <c r="L76" s="52">
        <f>L47*Hoja1!K13</f>
        <v>0</v>
      </c>
      <c r="M76" s="52">
        <f>M47*Hoja1!L13</f>
        <v>88.754897183575736</v>
      </c>
      <c r="N76" s="52">
        <f>N47*Hoja1!M13</f>
        <v>0</v>
      </c>
      <c r="O76" s="52">
        <f>O47*Hoja1!N13</f>
        <v>0</v>
      </c>
      <c r="P76" s="52">
        <f>P47*Hoja1!O13</f>
        <v>0</v>
      </c>
      <c r="Q76" s="52">
        <f>Q47*Hoja1!P13</f>
        <v>0</v>
      </c>
      <c r="R76" s="52">
        <f>R47*Hoja1!Q13</f>
        <v>35.946967791736142</v>
      </c>
      <c r="S76" s="52">
        <f>S47*Hoja1!R13</f>
        <v>0</v>
      </c>
      <c r="T76" s="52">
        <f>T47*Hoja1!S13</f>
        <v>0</v>
      </c>
      <c r="U76" s="52">
        <f>U47*Hoja1!T13</f>
        <v>0</v>
      </c>
      <c r="V76" s="52">
        <f>V47*Hoja1!U13</f>
        <v>0</v>
      </c>
      <c r="W76" s="52">
        <f>W47*Hoja1!V13</f>
        <v>0</v>
      </c>
      <c r="X76" s="52">
        <f>X47*Hoja1!W13</f>
        <v>0</v>
      </c>
      <c r="Y76" s="52">
        <f>Y47*Hoja1!X13</f>
        <v>0</v>
      </c>
      <c r="Z76" s="52">
        <f>Z47*Hoja1!Y13</f>
        <v>0</v>
      </c>
      <c r="AA76" s="52">
        <f>AA47*Hoja1!Z13</f>
        <v>0</v>
      </c>
      <c r="AB76" s="52">
        <f>AB47*Hoja1!AA13</f>
        <v>0</v>
      </c>
    </row>
    <row r="77" spans="2:30" x14ac:dyDescent="0.35">
      <c r="B77" s="51" t="s">
        <v>64</v>
      </c>
      <c r="C77" s="52">
        <f>C48*Hoja1!C14</f>
        <v>0</v>
      </c>
      <c r="D77" s="52">
        <f>D48*Hoja1!D14</f>
        <v>15.888418111909642</v>
      </c>
      <c r="E77" s="52">
        <f>E48*Hoja1!E14</f>
        <v>0</v>
      </c>
      <c r="F77" s="52">
        <f>F48*Hoja1!F14</f>
        <v>0</v>
      </c>
      <c r="G77" s="52">
        <f>G48*Hoja1!G14</f>
        <v>0</v>
      </c>
      <c r="H77" s="52">
        <f>H48*Hoja1!H14</f>
        <v>0</v>
      </c>
      <c r="I77" s="52">
        <f>I48*Hoja1!I14</f>
        <v>0</v>
      </c>
      <c r="J77" s="52"/>
      <c r="K77" s="52">
        <f>K48*Hoja1!J14</f>
        <v>11.207064635397192</v>
      </c>
      <c r="L77" s="52">
        <f>L48*Hoja1!K14</f>
        <v>0</v>
      </c>
      <c r="M77" s="52">
        <f>M48*Hoja1!L14</f>
        <v>1062.5505953409622</v>
      </c>
      <c r="N77" s="52">
        <f>N48*Hoja1!M14</f>
        <v>93.660137253529172</v>
      </c>
      <c r="O77" s="52">
        <f>O48*Hoja1!N14</f>
        <v>1.4893402397368427</v>
      </c>
      <c r="P77" s="52">
        <f>P48*Hoja1!O14</f>
        <v>0</v>
      </c>
      <c r="Q77" s="52">
        <f>Q48*Hoja1!P14</f>
        <v>0</v>
      </c>
      <c r="R77" s="52">
        <f>R48*Hoja1!Q14</f>
        <v>90.085038982133227</v>
      </c>
      <c r="S77" s="52">
        <f>S48*Hoja1!R14</f>
        <v>126.16208535573108</v>
      </c>
      <c r="T77" s="52">
        <f>T48*Hoja1!S14</f>
        <v>0</v>
      </c>
      <c r="U77" s="52">
        <f>U48*Hoja1!T14</f>
        <v>0</v>
      </c>
      <c r="V77" s="52">
        <f>V48*Hoja1!U14</f>
        <v>0</v>
      </c>
      <c r="W77" s="52">
        <f>W48*Hoja1!V14</f>
        <v>0</v>
      </c>
      <c r="X77" s="52">
        <f>X48*Hoja1!W14</f>
        <v>0</v>
      </c>
      <c r="Y77" s="52">
        <f>Y48*Hoja1!X14</f>
        <v>0</v>
      </c>
      <c r="Z77" s="52">
        <f>Z48*Hoja1!Y14</f>
        <v>0</v>
      </c>
      <c r="AA77" s="52">
        <f>AA48*Hoja1!Z14</f>
        <v>0</v>
      </c>
      <c r="AB77" s="52">
        <f>AB48*Hoja1!AA14</f>
        <v>0</v>
      </c>
    </row>
    <row r="78" spans="2:30" x14ac:dyDescent="0.35">
      <c r="B78" s="51" t="s">
        <v>65</v>
      </c>
      <c r="C78" s="52">
        <f>C49*Hoja1!C15</f>
        <v>0</v>
      </c>
      <c r="D78" s="52">
        <f>D49*Hoja1!D15</f>
        <v>0.14506201610025815</v>
      </c>
      <c r="E78" s="52">
        <f>E49*Hoja1!E15</f>
        <v>0</v>
      </c>
      <c r="F78" s="52">
        <f>F49*Hoja1!F15</f>
        <v>0</v>
      </c>
      <c r="G78" s="52">
        <f>G49*Hoja1!G15</f>
        <v>0</v>
      </c>
      <c r="H78" s="52">
        <f>H49*Hoja1!H15</f>
        <v>0</v>
      </c>
      <c r="I78" s="52">
        <f>I49*Hoja1!I15</f>
        <v>0</v>
      </c>
      <c r="J78" s="52"/>
      <c r="K78" s="52">
        <f>K49*Hoja1!J15</f>
        <v>0</v>
      </c>
      <c r="L78" s="52">
        <f>L49*Hoja1!K15</f>
        <v>0</v>
      </c>
      <c r="M78" s="52">
        <f>M49*Hoja1!L15</f>
        <v>15.973309614250081</v>
      </c>
      <c r="N78" s="52">
        <f>N49*Hoja1!M15</f>
        <v>0.32547836690783216</v>
      </c>
      <c r="O78" s="52">
        <f>O49*Hoja1!N15</f>
        <v>0</v>
      </c>
      <c r="P78" s="52">
        <f>P49*Hoja1!O15</f>
        <v>0</v>
      </c>
      <c r="Q78" s="52">
        <f>Q49*Hoja1!P15</f>
        <v>0</v>
      </c>
      <c r="R78" s="52">
        <f>R49*Hoja1!Q15</f>
        <v>0.82418203403339374</v>
      </c>
      <c r="S78" s="52">
        <f>S49*Hoja1!R15</f>
        <v>1.1753372800858264</v>
      </c>
      <c r="T78" s="52">
        <f>T49*Hoja1!S15</f>
        <v>0</v>
      </c>
      <c r="U78" s="52">
        <f>U49*Hoja1!T15</f>
        <v>0</v>
      </c>
      <c r="V78" s="52">
        <f>V49*Hoja1!U15</f>
        <v>0</v>
      </c>
      <c r="W78" s="52">
        <f>W49*Hoja1!V15</f>
        <v>0</v>
      </c>
      <c r="X78" s="52">
        <f>X49*Hoja1!W15</f>
        <v>0</v>
      </c>
      <c r="Y78" s="52">
        <f>Y49*Hoja1!X15</f>
        <v>0</v>
      </c>
      <c r="Z78" s="52">
        <f>Z49*Hoja1!Y15</f>
        <v>0</v>
      </c>
      <c r="AA78" s="52">
        <f>AA49*Hoja1!Z15</f>
        <v>0</v>
      </c>
      <c r="AB78" s="52">
        <f>AB49*Hoja1!AA15</f>
        <v>0</v>
      </c>
    </row>
    <row r="79" spans="2:30" x14ac:dyDescent="0.35">
      <c r="B79" s="51" t="s">
        <v>66</v>
      </c>
      <c r="C79" s="52">
        <f>C50*Hoja1!C16</f>
        <v>0</v>
      </c>
      <c r="D79" s="52">
        <f>D50*Hoja1!D16</f>
        <v>1.0655986551705221</v>
      </c>
      <c r="E79" s="52">
        <f>E50*Hoja1!E16</f>
        <v>0</v>
      </c>
      <c r="F79" s="52">
        <f>F50*Hoja1!F16</f>
        <v>0</v>
      </c>
      <c r="G79" s="52">
        <f>G50*Hoja1!G16</f>
        <v>0</v>
      </c>
      <c r="H79" s="52">
        <f>H50*Hoja1!H16</f>
        <v>0</v>
      </c>
      <c r="I79" s="52">
        <f>I50*Hoja1!I16</f>
        <v>0</v>
      </c>
      <c r="J79" s="52"/>
      <c r="K79" s="52">
        <f>K50*Hoja1!J16</f>
        <v>0</v>
      </c>
      <c r="L79" s="52">
        <f>L50*Hoja1!K16</f>
        <v>0</v>
      </c>
      <c r="M79" s="52">
        <f>M50*Hoja1!L16</f>
        <v>138.93673371459528</v>
      </c>
      <c r="N79" s="52">
        <f>N50*Hoja1!M16</f>
        <v>2.8761776472265795E-2</v>
      </c>
      <c r="O79" s="52">
        <f>O50*Hoja1!N16</f>
        <v>0</v>
      </c>
      <c r="P79" s="52">
        <f>P50*Hoja1!O16</f>
        <v>0</v>
      </c>
      <c r="Q79" s="52">
        <f>Q50*Hoja1!P16</f>
        <v>0</v>
      </c>
      <c r="R79" s="52">
        <f>R50*Hoja1!Q16</f>
        <v>6.0542883015957667</v>
      </c>
      <c r="S79" s="52">
        <f>S50*Hoja1!R16</f>
        <v>34.632949373031281</v>
      </c>
      <c r="T79" s="52">
        <f>T50*Hoja1!S16</f>
        <v>0</v>
      </c>
      <c r="U79" s="52">
        <f>U50*Hoja1!T16</f>
        <v>0</v>
      </c>
      <c r="V79" s="52">
        <f>V50*Hoja1!U16</f>
        <v>0</v>
      </c>
      <c r="W79" s="52">
        <f>W50*Hoja1!V16</f>
        <v>0</v>
      </c>
      <c r="X79" s="52">
        <f>X50*Hoja1!W16</f>
        <v>0</v>
      </c>
      <c r="Y79" s="52">
        <f>Y50*Hoja1!X16</f>
        <v>0</v>
      </c>
      <c r="Z79" s="52">
        <f>Z50*Hoja1!Y16</f>
        <v>0</v>
      </c>
      <c r="AA79" s="52">
        <f>AA50*Hoja1!Z16</f>
        <v>0</v>
      </c>
      <c r="AB79" s="52">
        <f>AB50*Hoja1!AA16</f>
        <v>0</v>
      </c>
    </row>
    <row r="80" spans="2:30" x14ac:dyDescent="0.35">
      <c r="B80" s="51" t="s">
        <v>67</v>
      </c>
      <c r="C80" s="52">
        <f>C51*Hoja1!C17</f>
        <v>0</v>
      </c>
      <c r="D80" s="52">
        <f>D51*Hoja1!D17</f>
        <v>0</v>
      </c>
      <c r="E80" s="52">
        <f>E51*Hoja1!E17</f>
        <v>0</v>
      </c>
      <c r="F80" s="52">
        <f>F51*Hoja1!F17</f>
        <v>0</v>
      </c>
      <c r="G80" s="52">
        <f>G51*Hoja1!G17</f>
        <v>0</v>
      </c>
      <c r="H80" s="52">
        <f>H51*Hoja1!H17</f>
        <v>0</v>
      </c>
      <c r="I80" s="52">
        <f>I51*Hoja1!I17</f>
        <v>0</v>
      </c>
      <c r="J80" s="52"/>
      <c r="K80" s="52">
        <f>K51*Hoja1!J17</f>
        <v>0</v>
      </c>
      <c r="L80" s="52">
        <f>L51*Hoja1!K17</f>
        <v>0</v>
      </c>
      <c r="M80" s="52">
        <f>M51*Hoja1!L17</f>
        <v>159.21988859289488</v>
      </c>
      <c r="N80" s="52">
        <f>N51*Hoja1!M17</f>
        <v>9.6566271523325611</v>
      </c>
      <c r="O80" s="52">
        <f>O51*Hoja1!N17</f>
        <v>0</v>
      </c>
      <c r="P80" s="52">
        <f>P51*Hoja1!O17</f>
        <v>0</v>
      </c>
      <c r="Q80" s="52">
        <f>Q51*Hoja1!P17</f>
        <v>0</v>
      </c>
      <c r="R80" s="52">
        <f>R51*Hoja1!Q17</f>
        <v>0</v>
      </c>
      <c r="S80" s="52">
        <f>S51*Hoja1!R17</f>
        <v>53.650410868906846</v>
      </c>
      <c r="T80" s="52">
        <f>T51*Hoja1!S17</f>
        <v>0</v>
      </c>
      <c r="U80" s="52">
        <f>U51*Hoja1!T17</f>
        <v>0</v>
      </c>
      <c r="V80" s="52">
        <f>V51*Hoja1!U17</f>
        <v>0</v>
      </c>
      <c r="W80" s="52">
        <f>W51*Hoja1!V17</f>
        <v>0</v>
      </c>
      <c r="X80" s="52">
        <f>X51*Hoja1!W17</f>
        <v>0</v>
      </c>
      <c r="Y80" s="52">
        <f>Y51*Hoja1!X17</f>
        <v>0</v>
      </c>
      <c r="Z80" s="52">
        <f>Z51*Hoja1!Y17</f>
        <v>0</v>
      </c>
      <c r="AA80" s="52">
        <f>AA51*Hoja1!Z17</f>
        <v>0</v>
      </c>
      <c r="AB80" s="52">
        <f>AB51*Hoja1!AA17</f>
        <v>0</v>
      </c>
    </row>
    <row r="81" spans="2:28" x14ac:dyDescent="0.35">
      <c r="B81" s="51" t="s">
        <v>68</v>
      </c>
      <c r="C81" s="52">
        <f>C52*Hoja1!C18</f>
        <v>0</v>
      </c>
      <c r="D81" s="52">
        <f>D52*Hoja1!D18</f>
        <v>18.563522275831659</v>
      </c>
      <c r="E81" s="52">
        <f>E52*Hoja1!E18</f>
        <v>0</v>
      </c>
      <c r="F81" s="52">
        <f>F52*Hoja1!F18</f>
        <v>0</v>
      </c>
      <c r="G81" s="52">
        <f>G52*Hoja1!G18</f>
        <v>0</v>
      </c>
      <c r="H81" s="52">
        <f>H52*Hoja1!H18</f>
        <v>0</v>
      </c>
      <c r="I81" s="52">
        <f>I52*Hoja1!I18</f>
        <v>0</v>
      </c>
      <c r="J81" s="52"/>
      <c r="K81" s="52">
        <f>K52*Hoja1!J18</f>
        <v>0</v>
      </c>
      <c r="L81" s="52">
        <f>L52*Hoja1!K18</f>
        <v>0</v>
      </c>
      <c r="M81" s="52">
        <f>M52*Hoja1!L18</f>
        <v>500.83978669728128</v>
      </c>
      <c r="N81" s="52">
        <f>N52*Hoja1!M18</f>
        <v>0.22789554103164703</v>
      </c>
      <c r="O81" s="52">
        <f>O52*Hoja1!N18</f>
        <v>0</v>
      </c>
      <c r="P81" s="52">
        <f>P52*Hoja1!O18</f>
        <v>0</v>
      </c>
      <c r="Q81" s="52">
        <f>Q52*Hoja1!P18</f>
        <v>0</v>
      </c>
      <c r="R81" s="52">
        <f>R52*Hoja1!Q18</f>
        <v>104.60156141902011</v>
      </c>
      <c r="S81" s="52">
        <f>S52*Hoja1!R18</f>
        <v>4.7571541984403956</v>
      </c>
      <c r="T81" s="52">
        <f>T52*Hoja1!S18</f>
        <v>0</v>
      </c>
      <c r="U81" s="52">
        <f>U52*Hoja1!T18</f>
        <v>0</v>
      </c>
      <c r="V81" s="52">
        <f>V52*Hoja1!U18</f>
        <v>0</v>
      </c>
      <c r="W81" s="52">
        <f>W52*Hoja1!V18</f>
        <v>0</v>
      </c>
      <c r="X81" s="52">
        <f>X52*Hoja1!W18</f>
        <v>0</v>
      </c>
      <c r="Y81" s="52">
        <f>Y52*Hoja1!X18</f>
        <v>0</v>
      </c>
      <c r="Z81" s="52">
        <f>Z52*Hoja1!Y18</f>
        <v>0</v>
      </c>
      <c r="AA81" s="52">
        <f>AA52*Hoja1!Z18</f>
        <v>0</v>
      </c>
      <c r="AB81" s="52">
        <f>AB52*Hoja1!AA18</f>
        <v>0</v>
      </c>
    </row>
    <row r="82" spans="2:28" x14ac:dyDescent="0.35">
      <c r="B82" s="51" t="s">
        <v>69</v>
      </c>
      <c r="C82" s="52">
        <f>C53*Hoja1!C19</f>
        <v>0</v>
      </c>
      <c r="D82" s="52">
        <f>D53*Hoja1!D19</f>
        <v>10.888488000690428</v>
      </c>
      <c r="E82" s="52">
        <f>E53*Hoja1!E19</f>
        <v>0</v>
      </c>
      <c r="F82" s="52">
        <f>F53*Hoja1!F19</f>
        <v>0</v>
      </c>
      <c r="G82" s="52">
        <f>G53*Hoja1!G19</f>
        <v>0</v>
      </c>
      <c r="H82" s="52">
        <f>H53*Hoja1!H19</f>
        <v>0</v>
      </c>
      <c r="I82" s="52">
        <f>I53*Hoja1!I19</f>
        <v>0</v>
      </c>
      <c r="J82" s="52"/>
      <c r="K82" s="52">
        <f>K53*Hoja1!J19</f>
        <v>0</v>
      </c>
      <c r="L82" s="52">
        <f>L53*Hoja1!K19</f>
        <v>0</v>
      </c>
      <c r="M82" s="52">
        <f>M53*Hoja1!L19</f>
        <v>1206.9698764344157</v>
      </c>
      <c r="N82" s="52">
        <f>N53*Hoja1!M19</f>
        <v>38.936318373105578</v>
      </c>
      <c r="O82" s="52">
        <f>O53*Hoja1!N19</f>
        <v>3.4464643127524508E-2</v>
      </c>
      <c r="P82" s="52">
        <f>P53*Hoja1!O19</f>
        <v>0</v>
      </c>
      <c r="Q82" s="52">
        <f>Q53*Hoja1!P19</f>
        <v>0</v>
      </c>
      <c r="R82" s="52">
        <f>R53*Hoja1!Q19</f>
        <v>57.724756549552431</v>
      </c>
      <c r="S82" s="52">
        <f>S53*Hoja1!R19</f>
        <v>174.01212645778145</v>
      </c>
      <c r="T82" s="52">
        <f>T53*Hoja1!S19</f>
        <v>258.3029812594088</v>
      </c>
      <c r="U82" s="52">
        <f>U53*Hoja1!T19</f>
        <v>0</v>
      </c>
      <c r="V82" s="52">
        <f>V53*Hoja1!U19</f>
        <v>0</v>
      </c>
      <c r="W82" s="52">
        <f>W53*Hoja1!V19</f>
        <v>0</v>
      </c>
      <c r="X82" s="52">
        <f>X53*Hoja1!W19</f>
        <v>0</v>
      </c>
      <c r="Y82" s="52">
        <f>Y53*Hoja1!X19</f>
        <v>0</v>
      </c>
      <c r="Z82" s="52">
        <f>Z53*Hoja1!Y19</f>
        <v>0</v>
      </c>
      <c r="AA82" s="52">
        <f>AA53*Hoja1!Z19</f>
        <v>0</v>
      </c>
      <c r="AB82" s="52">
        <f>AB53*Hoja1!AA19</f>
        <v>0</v>
      </c>
    </row>
    <row r="83" spans="2:28" x14ac:dyDescent="0.35">
      <c r="B83" s="51" t="s">
        <v>70</v>
      </c>
      <c r="C83" s="52">
        <f>C54*Hoja1!C20</f>
        <v>0</v>
      </c>
      <c r="D83" s="52">
        <f>D54*Hoja1!D20</f>
        <v>3.5233081029131217</v>
      </c>
      <c r="E83" s="52">
        <f>E54*Hoja1!E20</f>
        <v>0</v>
      </c>
      <c r="F83" s="52">
        <f>F54*Hoja1!F20</f>
        <v>0</v>
      </c>
      <c r="G83" s="52">
        <f>G54*Hoja1!G20</f>
        <v>0</v>
      </c>
      <c r="H83" s="52">
        <f>H54*Hoja1!H20</f>
        <v>0</v>
      </c>
      <c r="I83" s="52">
        <f>I54*Hoja1!I20</f>
        <v>0</v>
      </c>
      <c r="J83" s="52"/>
      <c r="K83" s="52">
        <f>K54*Hoja1!J20</f>
        <v>0</v>
      </c>
      <c r="L83" s="52">
        <f>L54*Hoja1!K20</f>
        <v>0</v>
      </c>
      <c r="M83" s="52">
        <f>M54*Hoja1!L20</f>
        <v>216.66575188229976</v>
      </c>
      <c r="N83" s="52">
        <f>N54*Hoja1!M20</f>
        <v>37.577800159952467</v>
      </c>
      <c r="O83" s="52">
        <f>O54*Hoja1!N20</f>
        <v>8.6513600836547799E-2</v>
      </c>
      <c r="P83" s="52">
        <f>P54*Hoja1!O20</f>
        <v>0</v>
      </c>
      <c r="Q83" s="52">
        <f>Q54*Hoja1!P20</f>
        <v>0</v>
      </c>
      <c r="R83" s="52">
        <f>R54*Hoja1!Q20</f>
        <v>19.746681100464045</v>
      </c>
      <c r="S83" s="52">
        <f>S54*Hoja1!R20</f>
        <v>0</v>
      </c>
      <c r="T83" s="52">
        <f>T54*Hoja1!S20</f>
        <v>0</v>
      </c>
      <c r="U83" s="52">
        <f>U54*Hoja1!T20</f>
        <v>0</v>
      </c>
      <c r="V83" s="52">
        <f>V54*Hoja1!U20</f>
        <v>0</v>
      </c>
      <c r="W83" s="52">
        <f>W54*Hoja1!V20</f>
        <v>0</v>
      </c>
      <c r="X83" s="52">
        <f>X54*Hoja1!W20</f>
        <v>0</v>
      </c>
      <c r="Y83" s="52">
        <f>Y54*Hoja1!X20</f>
        <v>0</v>
      </c>
      <c r="Z83" s="52">
        <f>Z54*Hoja1!Y20</f>
        <v>0</v>
      </c>
      <c r="AA83" s="52">
        <f>AA54*Hoja1!Z20</f>
        <v>0</v>
      </c>
      <c r="AB83" s="52">
        <f>AB54*Hoja1!AA20</f>
        <v>0</v>
      </c>
    </row>
    <row r="84" spans="2:28" x14ac:dyDescent="0.35">
      <c r="B84" s="51" t="s">
        <v>71</v>
      </c>
      <c r="C84" s="52">
        <f>C55*Hoja1!C21</f>
        <v>0</v>
      </c>
      <c r="D84" s="52">
        <f>D55*Hoja1!D21</f>
        <v>29.162895810568649</v>
      </c>
      <c r="E84" s="52">
        <f>E55*Hoja1!E21</f>
        <v>0</v>
      </c>
      <c r="F84" s="52">
        <f>F55*Hoja1!F21</f>
        <v>0</v>
      </c>
      <c r="G84" s="52">
        <f>G55*Hoja1!G21</f>
        <v>0</v>
      </c>
      <c r="H84" s="52">
        <f>H55*Hoja1!H21</f>
        <v>0</v>
      </c>
      <c r="I84" s="52">
        <f>I55*Hoja1!I21</f>
        <v>0</v>
      </c>
      <c r="J84" s="52"/>
      <c r="K84" s="52">
        <f>K55*Hoja1!J21</f>
        <v>0</v>
      </c>
      <c r="L84" s="52">
        <f>L55*Hoja1!K21</f>
        <v>0</v>
      </c>
      <c r="M84" s="52">
        <f>M55*Hoja1!L21</f>
        <v>681.51291625720899</v>
      </c>
      <c r="N84" s="52">
        <f>N55*Hoja1!M21</f>
        <v>46.602824211195177</v>
      </c>
      <c r="O84" s="52">
        <f>O55*Hoja1!N21</f>
        <v>0</v>
      </c>
      <c r="P84" s="52">
        <f>P55*Hoja1!O21</f>
        <v>0</v>
      </c>
      <c r="Q84" s="52">
        <f>Q55*Hoja1!P21</f>
        <v>0</v>
      </c>
      <c r="R84" s="52">
        <f>R55*Hoja1!Q21</f>
        <v>165.69144310559204</v>
      </c>
      <c r="S84" s="52">
        <f>S55*Hoja1!R21</f>
        <v>6.6096998237945863</v>
      </c>
      <c r="T84" s="52">
        <f>T55*Hoja1!S21</f>
        <v>0</v>
      </c>
      <c r="U84" s="52">
        <f>U55*Hoja1!T21</f>
        <v>0</v>
      </c>
      <c r="V84" s="52">
        <f>V55*Hoja1!U21</f>
        <v>0</v>
      </c>
      <c r="W84" s="52">
        <f>W55*Hoja1!V21</f>
        <v>0</v>
      </c>
      <c r="X84" s="52">
        <f>X55*Hoja1!W21</f>
        <v>0</v>
      </c>
      <c r="Y84" s="52">
        <f>Y55*Hoja1!X21</f>
        <v>0</v>
      </c>
      <c r="Z84" s="52">
        <f>Z55*Hoja1!Y21</f>
        <v>0</v>
      </c>
      <c r="AA84" s="52">
        <f>AA55*Hoja1!Z21</f>
        <v>0</v>
      </c>
      <c r="AB84" s="52">
        <f>AB55*Hoja1!AA21</f>
        <v>0</v>
      </c>
    </row>
    <row r="85" spans="2:28" x14ac:dyDescent="0.35">
      <c r="B85" s="56" t="s">
        <v>136</v>
      </c>
      <c r="C85" s="52">
        <f>SUM(C76:C84)</f>
        <v>0</v>
      </c>
      <c r="D85" s="52">
        <f t="shared" ref="D85:AB85" si="37">SUM(D76:D84)</f>
        <v>96.636342410734358</v>
      </c>
      <c r="E85" s="52">
        <f t="shared" si="37"/>
        <v>0</v>
      </c>
      <c r="F85" s="52">
        <f t="shared" si="37"/>
        <v>0</v>
      </c>
      <c r="G85" s="52">
        <f t="shared" si="37"/>
        <v>0</v>
      </c>
      <c r="H85" s="52">
        <f t="shared" si="37"/>
        <v>1293.7578468044742</v>
      </c>
      <c r="I85" s="52">
        <f t="shared" si="37"/>
        <v>0</v>
      </c>
      <c r="J85" s="52">
        <f t="shared" si="37"/>
        <v>0</v>
      </c>
      <c r="K85" s="52">
        <f t="shared" si="37"/>
        <v>11.207064635397192</v>
      </c>
      <c r="L85" s="52">
        <f t="shared" si="37"/>
        <v>0</v>
      </c>
      <c r="M85" s="52">
        <f t="shared" si="37"/>
        <v>4071.4237557174838</v>
      </c>
      <c r="N85" s="52">
        <f t="shared" si="37"/>
        <v>227.01584283452669</v>
      </c>
      <c r="O85" s="52">
        <f t="shared" si="37"/>
        <v>1.6103184837009148</v>
      </c>
      <c r="P85" s="52">
        <f t="shared" si="37"/>
        <v>0</v>
      </c>
      <c r="Q85" s="52">
        <f t="shared" si="37"/>
        <v>0</v>
      </c>
      <c r="R85" s="52">
        <f t="shared" si="37"/>
        <v>480.67491928412716</v>
      </c>
      <c r="S85" s="52">
        <f t="shared" si="37"/>
        <v>400.99976335777149</v>
      </c>
      <c r="T85" s="52">
        <f t="shared" si="37"/>
        <v>258.3029812594088</v>
      </c>
      <c r="U85" s="52">
        <f t="shared" si="37"/>
        <v>0</v>
      </c>
      <c r="V85" s="52">
        <f t="shared" si="37"/>
        <v>0</v>
      </c>
      <c r="W85" s="52">
        <f t="shared" si="37"/>
        <v>0</v>
      </c>
      <c r="X85" s="52">
        <f t="shared" si="37"/>
        <v>0</v>
      </c>
      <c r="Y85" s="52">
        <f t="shared" ref="Y85:Z85" si="38">SUM(Y76:Y84)</f>
        <v>0</v>
      </c>
      <c r="Z85" s="52">
        <f t="shared" si="38"/>
        <v>0</v>
      </c>
      <c r="AA85" s="52">
        <f t="shared" si="37"/>
        <v>0</v>
      </c>
      <c r="AB85" s="52">
        <f t="shared" si="37"/>
        <v>0</v>
      </c>
    </row>
    <row r="86" spans="2:28" x14ac:dyDescent="0.35">
      <c r="B86" s="55" t="s">
        <v>135</v>
      </c>
      <c r="C86" s="53">
        <f>C57*Hoja1!C$23</f>
        <v>0</v>
      </c>
      <c r="D86" s="53">
        <f>D57*Hoja1!D$23</f>
        <v>3.4701314113059536</v>
      </c>
      <c r="E86" s="53">
        <f>E57*Hoja1!E$23</f>
        <v>0</v>
      </c>
      <c r="F86" s="53">
        <f>F57*Hoja1!F$23</f>
        <v>0</v>
      </c>
      <c r="G86" s="53">
        <f>G57*Hoja1!G$23</f>
        <v>0</v>
      </c>
      <c r="H86" s="53">
        <f>H57*Hoja1!H$23</f>
        <v>0</v>
      </c>
      <c r="I86" s="53">
        <f>I57*Hoja1!I$23</f>
        <v>0</v>
      </c>
      <c r="J86" s="53">
        <f>J57*Hoja1!J$23</f>
        <v>0</v>
      </c>
      <c r="K86" s="53">
        <f>K57*Hoja1!J$23</f>
        <v>0</v>
      </c>
      <c r="L86" s="52">
        <f>L57*Hoja1!K23</f>
        <v>0</v>
      </c>
      <c r="M86" s="53">
        <f>M57*Hoja1!L$23</f>
        <v>24.619308000000004</v>
      </c>
      <c r="N86" s="53">
        <f>N57*Hoja1!M$23</f>
        <v>663.90051061788779</v>
      </c>
      <c r="O86" s="53">
        <f>O57*Hoja1!N$23</f>
        <v>1642.3881991351966</v>
      </c>
      <c r="P86" s="53">
        <f>P57*Hoja1!O$23</f>
        <v>0</v>
      </c>
      <c r="Q86" s="53">
        <f>Q57*Hoja1!P$23</f>
        <v>81.288881552706513</v>
      </c>
      <c r="R86" s="53">
        <f>R57*Hoja1!Q$23</f>
        <v>1156.7829692117161</v>
      </c>
      <c r="S86" s="53">
        <f>S57*Hoja1!R$23</f>
        <v>0</v>
      </c>
      <c r="T86" s="53">
        <f>T57*Hoja1!S$23</f>
        <v>0</v>
      </c>
      <c r="U86" s="53">
        <f>U57*Hoja1!T$23</f>
        <v>0</v>
      </c>
      <c r="V86" s="53">
        <f>V57*Hoja1!U$23</f>
        <v>0</v>
      </c>
      <c r="W86" s="53">
        <f>W57*Hoja1!V$23</f>
        <v>4.5888000000000009</v>
      </c>
      <c r="X86" s="53">
        <f>X57*Hoja1!W$23</f>
        <v>0</v>
      </c>
      <c r="Y86" s="53">
        <f>Y57*Hoja1!X$23</f>
        <v>0</v>
      </c>
      <c r="Z86" s="53">
        <f>Z57*Hoja1!Y$23</f>
        <v>0</v>
      </c>
      <c r="AA86" s="52">
        <f>AA57*Hoja1!Z23</f>
        <v>0</v>
      </c>
      <c r="AB86" s="52">
        <f>AB57*Hoja1!AA23</f>
        <v>0</v>
      </c>
    </row>
    <row r="87" spans="2:28" x14ac:dyDescent="0.35">
      <c r="B87" s="51" t="s">
        <v>132</v>
      </c>
      <c r="C87" s="52">
        <f>C58*Hoja1!C$23</f>
        <v>0</v>
      </c>
      <c r="D87" s="52">
        <f>D58*Hoja1!D$23</f>
        <v>3.4701314113059536</v>
      </c>
      <c r="E87" s="52">
        <f>E58*Hoja1!E$23</f>
        <v>0</v>
      </c>
      <c r="F87" s="52">
        <f>F58*Hoja1!F$23</f>
        <v>0</v>
      </c>
      <c r="G87" s="52">
        <f>G58*Hoja1!G$23</f>
        <v>0</v>
      </c>
      <c r="H87" s="52">
        <f>H58*Hoja1!H$23</f>
        <v>0</v>
      </c>
      <c r="I87" s="52">
        <f>I58*Hoja1!I$23</f>
        <v>0</v>
      </c>
      <c r="J87" s="52">
        <f>J58*Hoja1!J$23</f>
        <v>0</v>
      </c>
      <c r="K87" s="53">
        <f>K58*Hoja1!J$23</f>
        <v>0</v>
      </c>
      <c r="L87" s="52"/>
      <c r="M87" s="52">
        <f>M58*Hoja1!L$23</f>
        <v>0</v>
      </c>
      <c r="N87" s="52">
        <f>N58*Hoja1!M$23</f>
        <v>663.90051061788779</v>
      </c>
      <c r="O87" s="52">
        <f>O58*Hoja1!N$23</f>
        <v>1640.4872011351965</v>
      </c>
      <c r="P87" s="52">
        <f>P58*Hoja1!O$23</f>
        <v>0</v>
      </c>
      <c r="Q87" s="52">
        <f>Q58*Hoja1!P$23</f>
        <v>0</v>
      </c>
      <c r="R87" s="52">
        <f>R58*Hoja1!Q$23</f>
        <v>1156.7829692117161</v>
      </c>
      <c r="S87" s="52">
        <f>S58*Hoja1!R$23</f>
        <v>0</v>
      </c>
      <c r="T87" s="52">
        <f>T58*Hoja1!S$23</f>
        <v>0</v>
      </c>
      <c r="U87" s="52">
        <f>U58*Hoja1!T$23</f>
        <v>0</v>
      </c>
      <c r="V87" s="52">
        <f>V58*Hoja1!U$23</f>
        <v>0</v>
      </c>
      <c r="W87" s="52">
        <f>W58*Hoja1!V$23</f>
        <v>4.5888000000000009</v>
      </c>
      <c r="X87" s="52">
        <f>X58*Hoja1!W$23</f>
        <v>0</v>
      </c>
      <c r="Y87" s="52">
        <f>Y58*Hoja1!X$23</f>
        <v>0</v>
      </c>
      <c r="Z87" s="52">
        <f>Z58*Hoja1!Y$23</f>
        <v>0</v>
      </c>
      <c r="AA87" s="52"/>
      <c r="AB87" s="52"/>
    </row>
    <row r="88" spans="2:28" x14ac:dyDescent="0.35">
      <c r="B88" s="51" t="s">
        <v>133</v>
      </c>
      <c r="C88" s="52">
        <f>C59*Hoja1!C$23</f>
        <v>0</v>
      </c>
      <c r="D88" s="52">
        <f>D59*Hoja1!D$23</f>
        <v>0</v>
      </c>
      <c r="E88" s="52">
        <f>E59*Hoja1!E$23</f>
        <v>0</v>
      </c>
      <c r="F88" s="52">
        <f>F59*Hoja1!F$23</f>
        <v>0</v>
      </c>
      <c r="G88" s="52">
        <f>G59*Hoja1!G$23</f>
        <v>0</v>
      </c>
      <c r="H88" s="52">
        <f>H59*Hoja1!H$23</f>
        <v>0</v>
      </c>
      <c r="I88" s="52">
        <f>I59*Hoja1!I$23</f>
        <v>0</v>
      </c>
      <c r="J88" s="52">
        <f>J59*Hoja1!J$23</f>
        <v>0</v>
      </c>
      <c r="K88" s="53">
        <f>K59*Hoja1!J$23</f>
        <v>0</v>
      </c>
      <c r="L88" s="52"/>
      <c r="M88" s="52">
        <f>M59*Hoja1!L$23</f>
        <v>0</v>
      </c>
      <c r="N88" s="52">
        <f>N59*Hoja1!M$23</f>
        <v>0</v>
      </c>
      <c r="O88" s="52">
        <f>O59*Hoja1!N$23</f>
        <v>1.9009979999999931</v>
      </c>
      <c r="P88" s="52">
        <f>P59*Hoja1!O$23</f>
        <v>0</v>
      </c>
      <c r="Q88" s="52">
        <f>Q59*Hoja1!P$23</f>
        <v>81.288881552706513</v>
      </c>
      <c r="R88" s="52">
        <f>R59*Hoja1!Q$23</f>
        <v>0</v>
      </c>
      <c r="S88" s="52">
        <f>S59*Hoja1!R$23</f>
        <v>0</v>
      </c>
      <c r="T88" s="52">
        <f>T59*Hoja1!S$23</f>
        <v>0</v>
      </c>
      <c r="U88" s="52">
        <f>U59*Hoja1!T$23</f>
        <v>0</v>
      </c>
      <c r="V88" s="52">
        <f>V59*Hoja1!U$23</f>
        <v>0</v>
      </c>
      <c r="W88" s="52">
        <f>W59*Hoja1!V$23</f>
        <v>0</v>
      </c>
      <c r="X88" s="52">
        <f>X59*Hoja1!W$23</f>
        <v>0</v>
      </c>
      <c r="Y88" s="52">
        <f>Y59*Hoja1!X$23</f>
        <v>0</v>
      </c>
      <c r="Z88" s="52">
        <f>Z59*Hoja1!Y$23</f>
        <v>0</v>
      </c>
      <c r="AA88" s="52"/>
      <c r="AB88" s="52"/>
    </row>
    <row r="89" spans="2:28" x14ac:dyDescent="0.35">
      <c r="B89" s="51" t="s">
        <v>134</v>
      </c>
      <c r="C89" s="52">
        <f>C60*Hoja1!C$23</f>
        <v>0</v>
      </c>
      <c r="D89" s="52">
        <f>D60*Hoja1!D$23</f>
        <v>0</v>
      </c>
      <c r="E89" s="52">
        <f>E60*Hoja1!E$23</f>
        <v>0</v>
      </c>
      <c r="F89" s="52">
        <f>F60*Hoja1!F$23</f>
        <v>0</v>
      </c>
      <c r="G89" s="52">
        <f>G60*Hoja1!G$23</f>
        <v>0</v>
      </c>
      <c r="H89" s="52">
        <f>H60*Hoja1!H$23</f>
        <v>0</v>
      </c>
      <c r="I89" s="52">
        <f>I60*Hoja1!I$23</f>
        <v>0</v>
      </c>
      <c r="J89" s="52">
        <f>J60*Hoja1!J$23</f>
        <v>0</v>
      </c>
      <c r="K89" s="53">
        <f>K60*Hoja1!J$23</f>
        <v>0</v>
      </c>
      <c r="L89" s="52"/>
      <c r="M89" s="52">
        <f>M60*Hoja1!L$23</f>
        <v>24.619308000000004</v>
      </c>
      <c r="N89" s="52">
        <f>N60*Hoja1!M$23</f>
        <v>0</v>
      </c>
      <c r="O89" s="52">
        <f>O60*Hoja1!N$23</f>
        <v>0</v>
      </c>
      <c r="P89" s="52">
        <f>P60*Hoja1!O$23</f>
        <v>0</v>
      </c>
      <c r="Q89" s="52">
        <f>Q60*Hoja1!P$23</f>
        <v>0</v>
      </c>
      <c r="R89" s="52">
        <f>R60*Hoja1!Q$23</f>
        <v>0</v>
      </c>
      <c r="S89" s="52">
        <f>S60*Hoja1!R$23</f>
        <v>0</v>
      </c>
      <c r="T89" s="52">
        <f>T60*Hoja1!S$23</f>
        <v>0</v>
      </c>
      <c r="U89" s="52">
        <f>U60*Hoja1!T$23</f>
        <v>0</v>
      </c>
      <c r="V89" s="52">
        <f>V60*Hoja1!U$23</f>
        <v>0</v>
      </c>
      <c r="W89" s="52">
        <f>W60*Hoja1!V$23</f>
        <v>0</v>
      </c>
      <c r="X89" s="52">
        <f>X60*Hoja1!W$23</f>
        <v>0</v>
      </c>
      <c r="Y89" s="52">
        <f>Y60*Hoja1!X$23</f>
        <v>0</v>
      </c>
      <c r="Z89" s="52">
        <f>Z60*Hoja1!Y$23</f>
        <v>0</v>
      </c>
      <c r="AA89" s="52"/>
      <c r="AB89" s="52"/>
    </row>
    <row r="90" spans="2:28" x14ac:dyDescent="0.35">
      <c r="B90" s="55" t="s">
        <v>139</v>
      </c>
      <c r="C90" s="52">
        <f>C61*Hoja1!C24</f>
        <v>0</v>
      </c>
      <c r="D90" s="52">
        <f>D61*Hoja1!D24</f>
        <v>0</v>
      </c>
      <c r="E90" s="52">
        <f>E61*Hoja1!E24</f>
        <v>0</v>
      </c>
      <c r="F90" s="52">
        <f>F61*Hoja1!F24</f>
        <v>0</v>
      </c>
      <c r="G90" s="52">
        <f>G61*Hoja1!G24</f>
        <v>0</v>
      </c>
      <c r="H90" s="52">
        <f>H61*Hoja1!H24</f>
        <v>0</v>
      </c>
      <c r="I90" s="52">
        <f>I61*Hoja1!I24</f>
        <v>0</v>
      </c>
      <c r="J90" s="52"/>
      <c r="K90" s="52">
        <f>K61*Hoja1!J24</f>
        <v>0</v>
      </c>
      <c r="L90" s="52">
        <f>L61*Hoja1!K24</f>
        <v>0</v>
      </c>
      <c r="M90" s="52">
        <f>M61*Hoja1!L24</f>
        <v>475.37796150217258</v>
      </c>
      <c r="N90" s="52">
        <f>N61*Hoja1!M24</f>
        <v>0</v>
      </c>
      <c r="O90" s="52">
        <f>O61*Hoja1!N24</f>
        <v>0</v>
      </c>
      <c r="P90" s="52">
        <f>P61*Hoja1!O24</f>
        <v>0</v>
      </c>
      <c r="Q90" s="52">
        <f>Q61*Hoja1!P24</f>
        <v>0</v>
      </c>
      <c r="R90" s="52">
        <f>R61*Hoja1!Q24</f>
        <v>96.346145790849192</v>
      </c>
      <c r="S90" s="52">
        <f>S61*Hoja1!R24</f>
        <v>0</v>
      </c>
      <c r="T90" s="52">
        <f>T61*Hoja1!S24</f>
        <v>0</v>
      </c>
      <c r="U90" s="52">
        <f>U61*Hoja1!T24</f>
        <v>0</v>
      </c>
      <c r="V90" s="52">
        <f>V61*Hoja1!U24</f>
        <v>0</v>
      </c>
      <c r="W90" s="52">
        <f>W61*Hoja1!V24</f>
        <v>0</v>
      </c>
      <c r="X90" s="52">
        <f>X61*Hoja1!W24</f>
        <v>0</v>
      </c>
      <c r="Y90" s="52">
        <f>Y61*Hoja1!X24</f>
        <v>0</v>
      </c>
      <c r="Z90" s="52">
        <f>Z61*Hoja1!Y24</f>
        <v>0</v>
      </c>
      <c r="AA90" s="52">
        <f>AA61*Hoja1!Z24</f>
        <v>0</v>
      </c>
      <c r="AB90" s="52">
        <f>AB61*Hoja1!AA24</f>
        <v>0</v>
      </c>
    </row>
    <row r="91" spans="2:28" x14ac:dyDescent="0.35">
      <c r="B91" s="55" t="s">
        <v>140</v>
      </c>
      <c r="C91" s="52">
        <f>C62*Hoja1!C25</f>
        <v>0</v>
      </c>
      <c r="D91" s="52">
        <f>D62*Hoja1!D25</f>
        <v>0</v>
      </c>
      <c r="E91" s="52">
        <f>E62*Hoja1!E25</f>
        <v>0</v>
      </c>
      <c r="F91" s="52">
        <f>F62*Hoja1!F25</f>
        <v>0</v>
      </c>
      <c r="G91" s="52">
        <f>G62*Hoja1!G25</f>
        <v>0</v>
      </c>
      <c r="H91" s="52">
        <f>H62*Hoja1!H25</f>
        <v>0</v>
      </c>
      <c r="I91" s="52">
        <f>I62*Hoja1!I25</f>
        <v>0</v>
      </c>
      <c r="J91" s="52"/>
      <c r="K91" s="52">
        <f>K62*Hoja1!J25</f>
        <v>0</v>
      </c>
      <c r="L91" s="52">
        <f>L62*Hoja1!K25</f>
        <v>0</v>
      </c>
      <c r="M91" s="52">
        <f>M62*Hoja1!L25</f>
        <v>0</v>
      </c>
      <c r="N91" s="52">
        <f>N62*Hoja1!M25</f>
        <v>72.820254349191387</v>
      </c>
      <c r="O91" s="52">
        <f>O62*Hoja1!N25</f>
        <v>32.27506461220225</v>
      </c>
      <c r="P91" s="52">
        <f>P62*Hoja1!O25</f>
        <v>0</v>
      </c>
      <c r="Q91" s="52">
        <f>Q62*Hoja1!P25</f>
        <v>0</v>
      </c>
      <c r="R91" s="52">
        <f>R62*Hoja1!Q25</f>
        <v>0</v>
      </c>
      <c r="S91" s="52">
        <f>S62*Hoja1!R25</f>
        <v>0</v>
      </c>
      <c r="T91" s="52">
        <f>T62*Hoja1!S25</f>
        <v>0</v>
      </c>
      <c r="U91" s="52">
        <f>U62*Hoja1!T25</f>
        <v>0</v>
      </c>
      <c r="V91" s="52">
        <f>V62*Hoja1!U25</f>
        <v>0</v>
      </c>
      <c r="W91" s="52">
        <f>W62*Hoja1!V25</f>
        <v>0</v>
      </c>
      <c r="X91" s="52">
        <f>X62*Hoja1!W25</f>
        <v>0</v>
      </c>
      <c r="Y91" s="52">
        <f>Y62*Hoja1!X25</f>
        <v>0</v>
      </c>
      <c r="Z91" s="52">
        <f>Z62*Hoja1!Y25</f>
        <v>0</v>
      </c>
      <c r="AA91" s="52">
        <f>AA62*Hoja1!Z25</f>
        <v>0</v>
      </c>
      <c r="AB91" s="52">
        <f>AB62*Hoja1!AA25</f>
        <v>0</v>
      </c>
    </row>
    <row r="92" spans="2:28" x14ac:dyDescent="0.35">
      <c r="B92" s="59" t="s">
        <v>75</v>
      </c>
      <c r="C92" s="81">
        <f>+IFERROR(C71+C75+C85+C86+C90+C91, " ")</f>
        <v>0</v>
      </c>
      <c r="D92" s="81">
        <f t="shared" ref="D92:AB92" si="39">+IFERROR(D71+D75+D85+D86+D90+D91, " ")</f>
        <v>100.10647382204031</v>
      </c>
      <c r="E92" s="81">
        <f t="shared" si="39"/>
        <v>0</v>
      </c>
      <c r="F92" s="81">
        <f t="shared" si="39"/>
        <v>0</v>
      </c>
      <c r="G92" s="81">
        <f t="shared" si="39"/>
        <v>128.20013000318008</v>
      </c>
      <c r="H92" s="81">
        <f t="shared" si="39"/>
        <v>1293.7578468044742</v>
      </c>
      <c r="I92" s="81">
        <f t="shared" si="39"/>
        <v>19.095328951506424</v>
      </c>
      <c r="J92" s="81">
        <f t="shared" si="39"/>
        <v>0</v>
      </c>
      <c r="K92" s="81">
        <f t="shared" si="39"/>
        <v>13.114099705244175</v>
      </c>
      <c r="L92" s="81">
        <f t="shared" si="39"/>
        <v>0</v>
      </c>
      <c r="M92" s="81">
        <f t="shared" si="39"/>
        <v>8950.1247132758035</v>
      </c>
      <c r="N92" s="81">
        <f t="shared" si="39"/>
        <v>3007.8058463075572</v>
      </c>
      <c r="O92" s="81">
        <f t="shared" si="39"/>
        <v>1676.2953353921534</v>
      </c>
      <c r="P92" s="81">
        <f t="shared" si="39"/>
        <v>0.99071666775988243</v>
      </c>
      <c r="Q92" s="81">
        <f t="shared" si="39"/>
        <v>81.288881552706513</v>
      </c>
      <c r="R92" s="81">
        <f t="shared" si="39"/>
        <v>1841.7647002850622</v>
      </c>
      <c r="S92" s="81">
        <f t="shared" si="39"/>
        <v>400.99976335777149</v>
      </c>
      <c r="T92" s="81">
        <f t="shared" si="39"/>
        <v>258.3029812594088</v>
      </c>
      <c r="U92" s="81">
        <f t="shared" si="39"/>
        <v>18.610643066208873</v>
      </c>
      <c r="V92" s="81">
        <f t="shared" si="39"/>
        <v>0</v>
      </c>
      <c r="W92" s="81">
        <f t="shared" si="39"/>
        <v>4.5888000000000009</v>
      </c>
      <c r="X92" s="81">
        <f t="shared" si="39"/>
        <v>0</v>
      </c>
      <c r="Y92" s="81">
        <f t="shared" ref="Y92:Z92" si="40">+IFERROR(Y71+Y75+Y85+Y86+Y90+Y91, " ")</f>
        <v>0</v>
      </c>
      <c r="Z92" s="81">
        <f t="shared" si="40"/>
        <v>0</v>
      </c>
      <c r="AA92" s="81">
        <f t="shared" si="39"/>
        <v>0</v>
      </c>
      <c r="AB92" s="81">
        <f t="shared" si="39"/>
        <v>0</v>
      </c>
    </row>
    <row r="93" spans="2:28" x14ac:dyDescent="0.35">
      <c r="B93" s="78" t="s">
        <v>76</v>
      </c>
      <c r="C93" s="52">
        <f>C64*Hoja1!C27</f>
        <v>0</v>
      </c>
      <c r="D93" s="81">
        <f t="shared" ref="D93" si="41">IFERROR(D92/D63, " ")</f>
        <v>0.63628172020273055</v>
      </c>
      <c r="E93" s="81">
        <f t="shared" ref="E93" si="42">IFERROR(E92/E63, " ")</f>
        <v>0</v>
      </c>
      <c r="F93" s="81" t="str">
        <f t="shared" ref="F93" si="43">IFERROR(F92/F63, " ")</f>
        <v xml:space="preserve"> </v>
      </c>
      <c r="G93" s="81">
        <f t="shared" ref="G93" si="44">IFERROR(G92/G63, " ")</f>
        <v>0.11195943638882118</v>
      </c>
      <c r="H93" s="81">
        <f t="shared" ref="H93" si="45">IFERROR(H92/H63, " ")</f>
        <v>0.65</v>
      </c>
      <c r="I93" s="81">
        <f t="shared" ref="I93" si="46">IFERROR(I92/I63, " ")</f>
        <v>0.22561465476674863</v>
      </c>
      <c r="J93" s="81" t="str">
        <f t="shared" ref="J93" si="47">IFERROR(J92/J63, " ")</f>
        <v xml:space="preserve"> </v>
      </c>
      <c r="K93" s="81">
        <f t="shared" ref="K93" si="48">IFERROR(K92/K63, " ")</f>
        <v>0.25668354441788571</v>
      </c>
      <c r="L93" s="81" t="str">
        <f t="shared" ref="L93" si="49">IFERROR(L92/L63, " ")</f>
        <v xml:space="preserve"> </v>
      </c>
      <c r="M93" s="81">
        <f t="shared" ref="M93" si="50">IFERROR(M92/M63, " ")</f>
        <v>0.63535448153215845</v>
      </c>
      <c r="N93" s="81">
        <f t="shared" ref="N93" si="51">IFERROR(N92/N63, " ")</f>
        <v>0.34189113151706962</v>
      </c>
      <c r="O93" s="81">
        <f t="shared" ref="O93" si="52">IFERROR(O92/O63, " ")</f>
        <v>0.17999935391705127</v>
      </c>
      <c r="P93" s="81">
        <f t="shared" ref="P93" si="53">IFERROR(P92/P63, " ")</f>
        <v>1.4014455684200679E-2</v>
      </c>
      <c r="Q93" s="81">
        <f t="shared" ref="Q93" si="54">IFERROR(Q92/Q63, " ")</f>
        <v>0.18</v>
      </c>
      <c r="R93" s="81">
        <f t="shared" ref="R93" si="55">IFERROR(R92/R63, " ")</f>
        <v>0.29682908496635196</v>
      </c>
      <c r="S93" s="81">
        <f t="shared" ref="S93" si="56">IFERROR(S92/S63, " ")</f>
        <v>0.63000000000000012</v>
      </c>
      <c r="T93" s="81">
        <f t="shared" ref="T93" si="57">IFERROR(T92/T63, " ")</f>
        <v>0.65</v>
      </c>
      <c r="U93" s="81">
        <f t="shared" ref="U93" si="58">IFERROR(U92/U63, " ")</f>
        <v>0.19719010030269438</v>
      </c>
      <c r="V93" s="81" t="str">
        <f t="shared" ref="V93" si="59">IFERROR(V92/V63, " ")</f>
        <v xml:space="preserve"> </v>
      </c>
      <c r="W93" s="81">
        <f t="shared" ref="W93" si="60">IFERROR(W92/W63, " ")</f>
        <v>0.24000000000000005</v>
      </c>
      <c r="X93" s="81" t="str">
        <f t="shared" ref="X93" si="61">IFERROR(X92/X63, " ")</f>
        <v xml:space="preserve"> </v>
      </c>
      <c r="Y93" s="81" t="str">
        <f t="shared" ref="Y93:Z93" si="62">IFERROR(Y92/Y63, " ")</f>
        <v xml:space="preserve"> </v>
      </c>
      <c r="Z93" s="81" t="str">
        <f t="shared" si="62"/>
        <v xml:space="preserve"> </v>
      </c>
      <c r="AA93" s="81" t="str">
        <f t="shared" ref="AA93" si="63">IFERROR(AA92/AA63, " ")</f>
        <v xml:space="preserve"> </v>
      </c>
      <c r="AB93" s="81" t="str">
        <f t="shared" ref="AB93" si="64">IFERROR(AB92/AB63, " ")</f>
        <v xml:space="preserve"> </v>
      </c>
    </row>
    <row r="95" spans="2:28" ht="18" x14ac:dyDescent="0.35">
      <c r="B95" s="123" t="s">
        <v>143</v>
      </c>
    </row>
    <row r="96" spans="2:28" x14ac:dyDescent="0.35">
      <c r="B96" s="69" t="s">
        <v>130</v>
      </c>
    </row>
    <row r="100" spans="3:28" x14ac:dyDescent="0.35">
      <c r="C100" s="68">
        <f>+C32-C63</f>
        <v>0</v>
      </c>
      <c r="D100" s="68">
        <f t="shared" ref="D100:AB100" si="65">+D32-D63</f>
        <v>0</v>
      </c>
      <c r="E100" s="68">
        <f t="shared" si="65"/>
        <v>0</v>
      </c>
      <c r="F100" s="68">
        <f t="shared" si="65"/>
        <v>0</v>
      </c>
      <c r="G100" s="68">
        <f t="shared" si="65"/>
        <v>0</v>
      </c>
      <c r="H100" s="68">
        <f t="shared" si="65"/>
        <v>0</v>
      </c>
      <c r="I100" s="68">
        <f t="shared" si="65"/>
        <v>0</v>
      </c>
      <c r="J100" s="68">
        <f t="shared" si="65"/>
        <v>0</v>
      </c>
      <c r="K100" s="68">
        <f t="shared" si="65"/>
        <v>0</v>
      </c>
      <c r="L100" s="68">
        <f t="shared" si="65"/>
        <v>0</v>
      </c>
      <c r="M100" s="68">
        <f t="shared" si="65"/>
        <v>0</v>
      </c>
      <c r="N100" s="68">
        <f t="shared" si="65"/>
        <v>0</v>
      </c>
      <c r="O100" s="68">
        <f t="shared" si="65"/>
        <v>0</v>
      </c>
      <c r="P100" s="68">
        <f t="shared" si="65"/>
        <v>0</v>
      </c>
      <c r="Q100" s="68">
        <f t="shared" si="65"/>
        <v>0</v>
      </c>
      <c r="R100" s="68">
        <f t="shared" si="65"/>
        <v>0</v>
      </c>
      <c r="S100" s="68">
        <f t="shared" si="65"/>
        <v>0</v>
      </c>
      <c r="T100" s="68">
        <f t="shared" si="65"/>
        <v>0</v>
      </c>
      <c r="U100" s="68">
        <f t="shared" si="65"/>
        <v>0</v>
      </c>
      <c r="V100" s="68">
        <f t="shared" si="65"/>
        <v>0</v>
      </c>
      <c r="W100" s="68">
        <f t="shared" si="65"/>
        <v>0</v>
      </c>
      <c r="X100" s="68">
        <f t="shared" si="65"/>
        <v>0</v>
      </c>
      <c r="Y100" s="68"/>
      <c r="Z100" s="68"/>
      <c r="AA100" s="68">
        <f t="shared" si="65"/>
        <v>0</v>
      </c>
      <c r="AB100" s="68">
        <f t="shared" si="65"/>
        <v>0</v>
      </c>
    </row>
  </sheetData>
  <mergeCells count="6">
    <mergeCell ref="C1:L1"/>
    <mergeCell ref="M1:AA1"/>
    <mergeCell ref="D37:L37"/>
    <mergeCell ref="M37:AA37"/>
    <mergeCell ref="D66:L66"/>
    <mergeCell ref="M66:AA66"/>
  </mergeCells>
  <printOptions horizontalCentered="1" verticalCentered="1"/>
  <pageMargins left="0.39370078740157483" right="0.39370078740157483" top="0.74803149606299213" bottom="0.74803149606299213" header="0.31496062992125984" footer="0.31496062992125984"/>
  <pageSetup paperSize="9" scale="31" orientation="landscape" horizontalDpi="200" verticalDpi="200" r:id="rId1"/>
  <ignoredErrors>
    <ignoredError sqref="K26:L26 C6:E6 K13:K14 N14:Q14 C17:I17 F9:I9 C10:I10 K7 C14 M22:R22 C23 D22:I22 N6:X6 T22:W22 C25:I25 C24:D24 F24:I24 K17:K25 P23:Q23 K9:K10 K8:T8 V8:X8 C8 F7:I7 D13:I13 G14:I14 C30:I34 E26:I26 C26:C27 F27:G27 M13 M17:X17 M7 M25:W25 N16 N23 M10:X10 C19:I21 C18:F18 H18:I18 C28:F29 H28:H29 C16:E16 I27 K29:L34 L27:L28 N24:X24 P7 M9 T13:U13 P16:Q16 U7:V7 T9:X9 T14:X14 T16:X16 T23:U23 M19:X21 M18:T18 V18:X18 W13:X13 W23:X23 E8:I8 G16 E23:I23"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H100"/>
  <sheetViews>
    <sheetView showZeros="0" zoomScale="90" zoomScaleNormal="90" workbookViewId="0">
      <pane xSplit="2" ySplit="2" topLeftCell="C3" activePane="bottomRight" state="frozen"/>
      <selection activeCell="AJ35" sqref="AJ35"/>
      <selection pane="topRight" activeCell="AJ35" sqref="AJ35"/>
      <selection pane="bottomLeft" activeCell="AJ35" sqref="AJ35"/>
      <selection pane="bottomRight" activeCell="AJ35" sqref="AJ35"/>
    </sheetView>
  </sheetViews>
  <sheetFormatPr baseColWidth="10" defaultColWidth="11.42578125" defaultRowHeight="15" x14ac:dyDescent="0.35"/>
  <cols>
    <col min="1" max="1" width="2.140625" style="1" customWidth="1"/>
    <col min="2" max="2" width="22.7109375" style="1" customWidth="1"/>
    <col min="3" max="3" width="9.7109375" style="1" customWidth="1"/>
    <col min="4" max="4" width="9.42578125" style="1" customWidth="1"/>
    <col min="5" max="6" width="9.140625" style="1" customWidth="1"/>
    <col min="7" max="7" width="9.5703125" style="1" customWidth="1"/>
    <col min="8" max="8" width="8.5703125" style="1" customWidth="1"/>
    <col min="9" max="9" width="9.140625" style="1" customWidth="1"/>
    <col min="10" max="10" width="9.28515625" style="1" customWidth="1"/>
    <col min="11" max="11" width="10.7109375" style="1" customWidth="1"/>
    <col min="12" max="12" width="11.42578125" style="1" customWidth="1"/>
    <col min="13" max="13" width="10.5703125" style="1" customWidth="1"/>
    <col min="14" max="14" width="9.85546875" style="1" customWidth="1"/>
    <col min="15" max="15" width="12" style="1" customWidth="1"/>
    <col min="16" max="16" width="9.85546875" style="1" customWidth="1"/>
    <col min="17" max="17" width="9.42578125" style="1" customWidth="1"/>
    <col min="18" max="19" width="10.140625" style="1" customWidth="1"/>
    <col min="20" max="20" width="8.7109375" style="1" customWidth="1"/>
    <col min="21" max="21" width="10" style="1" customWidth="1"/>
    <col min="22" max="22" width="9" style="1" customWidth="1"/>
    <col min="23" max="23" width="10.5703125" style="1" customWidth="1"/>
    <col min="24" max="26" width="12.140625" style="1" customWidth="1"/>
    <col min="27" max="27" width="11" style="1" customWidth="1"/>
    <col min="28" max="28" width="9.7109375" style="1" customWidth="1"/>
    <col min="29" max="29" width="7.7109375" style="1" customWidth="1"/>
    <col min="30" max="16384" width="11.42578125" style="1"/>
  </cols>
  <sheetData>
    <row r="1" spans="2:34" x14ac:dyDescent="0.35">
      <c r="C1" s="149" t="s">
        <v>0</v>
      </c>
      <c r="D1" s="150"/>
      <c r="E1" s="150"/>
      <c r="F1" s="150"/>
      <c r="G1" s="150"/>
      <c r="H1" s="150"/>
      <c r="I1" s="150"/>
      <c r="J1" s="150"/>
      <c r="K1" s="150"/>
      <c r="L1" s="151"/>
      <c r="M1" s="149" t="s">
        <v>1</v>
      </c>
      <c r="N1" s="150"/>
      <c r="O1" s="150"/>
      <c r="P1" s="150"/>
      <c r="Q1" s="150"/>
      <c r="R1" s="150"/>
      <c r="S1" s="150"/>
      <c r="T1" s="150"/>
      <c r="U1" s="150"/>
      <c r="V1" s="150"/>
      <c r="W1" s="150"/>
      <c r="X1" s="150"/>
      <c r="Y1" s="150"/>
      <c r="Z1" s="150"/>
      <c r="AA1" s="151"/>
    </row>
    <row r="2" spans="2:34" ht="45.75" customHeight="1" x14ac:dyDescent="0.35">
      <c r="B2" s="2" t="s">
        <v>104</v>
      </c>
      <c r="C2" s="3" t="s">
        <v>83</v>
      </c>
      <c r="D2" s="3" t="s">
        <v>84</v>
      </c>
      <c r="E2" s="3" t="s">
        <v>85</v>
      </c>
      <c r="F2" s="3" t="s">
        <v>86</v>
      </c>
      <c r="G2" s="3" t="s">
        <v>87</v>
      </c>
      <c r="H2" s="113" t="s">
        <v>124</v>
      </c>
      <c r="I2" s="3" t="s">
        <v>89</v>
      </c>
      <c r="J2" s="3" t="s">
        <v>90</v>
      </c>
      <c r="K2" s="3" t="s">
        <v>125</v>
      </c>
      <c r="L2" s="3" t="s">
        <v>10</v>
      </c>
      <c r="M2" s="3" t="s">
        <v>92</v>
      </c>
      <c r="N2" s="3" t="s">
        <v>93</v>
      </c>
      <c r="O2" s="3" t="s">
        <v>94</v>
      </c>
      <c r="P2" s="3" t="s">
        <v>95</v>
      </c>
      <c r="Q2" s="3" t="s">
        <v>96</v>
      </c>
      <c r="R2" s="3" t="s">
        <v>97</v>
      </c>
      <c r="S2" s="3" t="s">
        <v>98</v>
      </c>
      <c r="T2" s="3" t="s">
        <v>99</v>
      </c>
      <c r="U2" s="3" t="s">
        <v>100</v>
      </c>
      <c r="V2" s="3" t="s">
        <v>101</v>
      </c>
      <c r="W2" s="3" t="s">
        <v>126</v>
      </c>
      <c r="X2" s="113" t="s">
        <v>127</v>
      </c>
      <c r="Y2" s="113" t="s">
        <v>128</v>
      </c>
      <c r="Z2" s="113" t="s">
        <v>129</v>
      </c>
      <c r="AA2" s="3" t="s">
        <v>22</v>
      </c>
      <c r="AB2" s="3" t="s">
        <v>23</v>
      </c>
      <c r="AD2" s="19"/>
    </row>
    <row r="3" spans="2:34" hidden="1" x14ac:dyDescent="0.35">
      <c r="B3" s="4"/>
      <c r="C3" s="5" t="s">
        <v>24</v>
      </c>
      <c r="D3" s="5" t="s">
        <v>25</v>
      </c>
      <c r="E3" s="5" t="s">
        <v>26</v>
      </c>
      <c r="F3" s="5" t="s">
        <v>27</v>
      </c>
      <c r="G3" s="5" t="s">
        <v>26</v>
      </c>
      <c r="H3" s="5" t="s">
        <v>26</v>
      </c>
      <c r="I3" s="5" t="s">
        <v>27</v>
      </c>
      <c r="J3" s="5" t="s">
        <v>27</v>
      </c>
      <c r="K3" s="5" t="s">
        <v>26</v>
      </c>
      <c r="L3" s="4"/>
      <c r="M3" s="5" t="s">
        <v>27</v>
      </c>
      <c r="N3" s="5" t="s">
        <v>24</v>
      </c>
      <c r="O3" s="5" t="s">
        <v>24</v>
      </c>
      <c r="P3" s="5" t="s">
        <v>24</v>
      </c>
      <c r="Q3" s="5" t="s">
        <v>24</v>
      </c>
      <c r="R3" s="5" t="s">
        <v>24</v>
      </c>
      <c r="S3" s="5" t="s">
        <v>24</v>
      </c>
      <c r="T3" s="5" t="s">
        <v>26</v>
      </c>
      <c r="U3" s="5" t="s">
        <v>26</v>
      </c>
      <c r="V3" s="5" t="s">
        <v>28</v>
      </c>
      <c r="W3" s="5" t="s">
        <v>24</v>
      </c>
      <c r="X3" s="5" t="s">
        <v>24</v>
      </c>
      <c r="Y3" s="5"/>
      <c r="Z3" s="5"/>
      <c r="AA3" s="4"/>
      <c r="AB3" s="4"/>
    </row>
    <row r="4" spans="2:34" s="12" customFormat="1" hidden="1" x14ac:dyDescent="0.35">
      <c r="B4" s="6" t="s">
        <v>29</v>
      </c>
      <c r="C4" s="7">
        <v>7.1948773150458374</v>
      </c>
      <c r="D4" s="7">
        <v>1.2048408151726546</v>
      </c>
      <c r="E4" s="7">
        <v>1.4285829437369013</v>
      </c>
      <c r="F4" s="7">
        <v>11.629353395161814</v>
      </c>
      <c r="G4" s="7">
        <v>2.7778280621747231</v>
      </c>
      <c r="H4" s="7">
        <v>7.2055094621049687</v>
      </c>
      <c r="I4" s="9">
        <v>11.629533262194677</v>
      </c>
      <c r="J4" s="9">
        <v>11.629533262194677</v>
      </c>
      <c r="K4" s="7">
        <v>7.2055163336125405</v>
      </c>
      <c r="L4" s="8"/>
      <c r="M4" s="9">
        <v>11.629533262194677</v>
      </c>
      <c r="N4" s="9">
        <v>10.753851420746319</v>
      </c>
      <c r="O4" s="9">
        <v>8.0654264876862918</v>
      </c>
      <c r="P4" s="9">
        <v>7.5190456431535262</v>
      </c>
      <c r="Q4" s="9">
        <v>7.5190456431535262</v>
      </c>
      <c r="R4" s="9">
        <v>7.1949347853615295</v>
      </c>
      <c r="S4" s="9">
        <v>6.9929791324213628</v>
      </c>
      <c r="T4" s="9">
        <v>1.47057186586893</v>
      </c>
      <c r="U4" s="9">
        <v>1.4491330687278046</v>
      </c>
      <c r="V4" s="7">
        <v>7.2055094621049687</v>
      </c>
      <c r="W4" s="7">
        <v>7.2055094621049687</v>
      </c>
      <c r="X4" s="7">
        <v>7.2055094621049687</v>
      </c>
      <c r="Y4" s="7">
        <v>7.2055094621049687</v>
      </c>
      <c r="Z4" s="7">
        <v>7.2055094621049687</v>
      </c>
      <c r="AA4" s="10"/>
      <c r="AB4" s="11"/>
    </row>
    <row r="5" spans="2:34" s="12" customFormat="1" hidden="1" x14ac:dyDescent="0.35">
      <c r="B5" s="6"/>
      <c r="C5" s="7"/>
      <c r="D5" s="7"/>
      <c r="E5" s="7"/>
      <c r="F5" s="7"/>
      <c r="G5" s="7"/>
      <c r="H5" s="7"/>
      <c r="I5" s="7"/>
      <c r="J5" s="7"/>
      <c r="K5" s="7"/>
      <c r="L5" s="8"/>
      <c r="M5" s="9"/>
      <c r="N5" s="9"/>
      <c r="O5" s="9"/>
      <c r="P5" s="9"/>
      <c r="Q5" s="9"/>
      <c r="R5" s="9"/>
      <c r="S5" s="9"/>
      <c r="T5" s="9"/>
      <c r="U5" s="9"/>
      <c r="V5" s="7"/>
      <c r="W5" s="7"/>
      <c r="X5" s="7"/>
      <c r="Y5" s="7"/>
      <c r="Z5" s="7"/>
      <c r="AA5" s="10"/>
      <c r="AB5" s="11"/>
    </row>
    <row r="6" spans="2:34" s="19" customFormat="1" ht="17.100000000000001" customHeight="1" x14ac:dyDescent="0.25">
      <c r="B6" s="13" t="s">
        <v>30</v>
      </c>
      <c r="C6" s="14"/>
      <c r="D6" s="14"/>
      <c r="E6" s="14"/>
      <c r="F6" s="14">
        <v>2343.1519396808985</v>
      </c>
      <c r="G6" s="14">
        <v>1481.2026287841102</v>
      </c>
      <c r="H6" s="14">
        <v>2012.2967868188964</v>
      </c>
      <c r="I6" s="14">
        <v>151.16631457367353</v>
      </c>
      <c r="J6" s="14">
        <v>607.70381932750627</v>
      </c>
      <c r="K6" s="14">
        <v>77.81845667456642</v>
      </c>
      <c r="L6" s="15"/>
      <c r="M6" s="14">
        <f>SUMIF(M13:M21,"&gt;0")</f>
        <v>17648.175370884994</v>
      </c>
      <c r="N6" s="14">
        <f>SUMIF(N13:N21,"&gt;0")</f>
        <v>152.23093228000016</v>
      </c>
      <c r="O6" s="14">
        <f t="shared" ref="O6:X6" si="0">SUMIF(O13:O21,"&gt;0")</f>
        <v>2252.9306185099995</v>
      </c>
      <c r="P6" s="14">
        <f t="shared" si="0"/>
        <v>73.895827795799946</v>
      </c>
      <c r="Q6" s="14">
        <f t="shared" si="0"/>
        <v>1773.499867099199</v>
      </c>
      <c r="R6" s="14">
        <f t="shared" si="0"/>
        <v>2695.0836449345234</v>
      </c>
      <c r="S6" s="14">
        <f t="shared" si="0"/>
        <v>2595.0481125990282</v>
      </c>
      <c r="T6" s="14">
        <f>SUMIF(T13:T21,"&gt;0")</f>
        <v>0</v>
      </c>
      <c r="U6" s="14">
        <f t="shared" si="0"/>
        <v>96.737430251063799</v>
      </c>
      <c r="V6" s="14">
        <f t="shared" si="0"/>
        <v>102.89900705372845</v>
      </c>
      <c r="W6" s="14">
        <f t="shared" si="0"/>
        <v>0</v>
      </c>
      <c r="X6" s="14">
        <f t="shared" si="0"/>
        <v>0</v>
      </c>
      <c r="Y6" s="14"/>
      <c r="Z6" s="14"/>
      <c r="AA6" s="16"/>
      <c r="AB6" s="16"/>
      <c r="AC6" s="17"/>
      <c r="AD6" s="18"/>
    </row>
    <row r="7" spans="2:34" s="19" customFormat="1" ht="17.100000000000001" customHeight="1" x14ac:dyDescent="0.25">
      <c r="B7" s="20" t="s">
        <v>31</v>
      </c>
      <c r="C7" s="21">
        <v>9670.0795414999975</v>
      </c>
      <c r="D7" s="21">
        <v>1168.3809216975453</v>
      </c>
      <c r="E7" s="21">
        <v>936.66875000000095</v>
      </c>
      <c r="F7" s="21"/>
      <c r="G7" s="21"/>
      <c r="H7" s="21"/>
      <c r="I7" s="21"/>
      <c r="J7" s="21"/>
      <c r="K7" s="21"/>
      <c r="L7" s="22"/>
      <c r="M7" s="21"/>
      <c r="N7" s="21">
        <v>9004.6160539104931</v>
      </c>
      <c r="O7" s="21">
        <v>6326.4569719809524</v>
      </c>
      <c r="P7" s="21"/>
      <c r="Q7" s="21">
        <v>1584.4759598669041</v>
      </c>
      <c r="R7" s="21">
        <v>6302.6613473780935</v>
      </c>
      <c r="S7" s="21">
        <v>7614.9439154961919</v>
      </c>
      <c r="T7" s="21">
        <v>400.01954868927032</v>
      </c>
      <c r="U7" s="21"/>
      <c r="V7" s="21"/>
      <c r="W7" s="21">
        <v>13.147345804988664</v>
      </c>
      <c r="X7" s="21">
        <v>235.39406999999997</v>
      </c>
      <c r="Y7" s="21">
        <v>780.3369367391</v>
      </c>
      <c r="Z7" s="21">
        <v>364.67210419501129</v>
      </c>
      <c r="AA7" s="23"/>
      <c r="AB7" s="23"/>
      <c r="AC7" s="17"/>
    </row>
    <row r="8" spans="2:34" s="19" customFormat="1" ht="17.100000000000001" customHeight="1" x14ac:dyDescent="0.25">
      <c r="B8" s="13" t="s">
        <v>32</v>
      </c>
      <c r="C8" s="14"/>
      <c r="D8" s="14"/>
      <c r="E8" s="14"/>
      <c r="F8" s="14"/>
      <c r="G8" s="14"/>
      <c r="H8" s="14"/>
      <c r="I8" s="14"/>
      <c r="J8" s="14"/>
      <c r="K8" s="14"/>
      <c r="L8" s="15"/>
      <c r="M8" s="14"/>
      <c r="N8" s="14"/>
      <c r="O8" s="14"/>
      <c r="P8" s="14"/>
      <c r="Q8" s="14"/>
      <c r="R8" s="14"/>
      <c r="S8" s="14"/>
      <c r="T8" s="14"/>
      <c r="U8" s="14">
        <v>3.4993563600000002</v>
      </c>
      <c r="V8" s="14"/>
      <c r="W8" s="14"/>
      <c r="X8" s="14"/>
      <c r="Y8" s="14"/>
      <c r="Z8" s="14"/>
      <c r="AA8" s="16"/>
      <c r="AB8" s="16"/>
      <c r="AE8" s="73"/>
      <c r="AF8" s="73"/>
      <c r="AG8" s="73"/>
      <c r="AH8" s="73"/>
    </row>
    <row r="9" spans="2:34" s="19" customFormat="1" ht="17.100000000000001" customHeight="1" x14ac:dyDescent="0.25">
      <c r="B9" s="20" t="s">
        <v>33</v>
      </c>
      <c r="C9" s="21">
        <v>-253.08199999999991</v>
      </c>
      <c r="D9" s="21">
        <v>28.298465671951451</v>
      </c>
      <c r="E9" s="21">
        <v>-16.466965999999559</v>
      </c>
      <c r="F9" s="21"/>
      <c r="G9" s="21"/>
      <c r="H9" s="21"/>
      <c r="I9" s="21"/>
      <c r="J9" s="21"/>
      <c r="K9" s="21"/>
      <c r="L9" s="22"/>
      <c r="M9" s="21"/>
      <c r="N9" s="21">
        <v>-29.762000000000054</v>
      </c>
      <c r="O9" s="21">
        <v>-62.649000000000015</v>
      </c>
      <c r="P9" s="21">
        <v>0.53427999999999964</v>
      </c>
      <c r="Q9" s="21">
        <v>12.822719999999993</v>
      </c>
      <c r="R9" s="21">
        <v>42.938999999999993</v>
      </c>
      <c r="S9" s="21">
        <v>73.717000000000027</v>
      </c>
      <c r="T9" s="21"/>
      <c r="U9" s="21"/>
      <c r="V9" s="21"/>
      <c r="W9" s="21"/>
      <c r="X9" s="21"/>
      <c r="Y9" s="21"/>
      <c r="Z9" s="21"/>
      <c r="AA9" s="23"/>
      <c r="AB9" s="23"/>
      <c r="AC9" s="17"/>
      <c r="AE9" s="73"/>
      <c r="AF9" s="73"/>
      <c r="AG9" s="73"/>
      <c r="AH9" s="73"/>
    </row>
    <row r="10" spans="2:34" s="19" customFormat="1" ht="17.100000000000001" customHeight="1" x14ac:dyDescent="0.25">
      <c r="B10" s="13" t="s">
        <v>34</v>
      </c>
      <c r="C10" s="14"/>
      <c r="D10" s="14"/>
      <c r="E10" s="14"/>
      <c r="F10" s="14"/>
      <c r="G10" s="14"/>
      <c r="H10" s="14"/>
      <c r="I10" s="14"/>
      <c r="J10" s="14"/>
      <c r="K10" s="14"/>
      <c r="L10" s="15"/>
      <c r="M10" s="14"/>
      <c r="N10" s="14"/>
      <c r="O10" s="14"/>
      <c r="P10" s="14"/>
      <c r="Q10" s="14"/>
      <c r="R10" s="14"/>
      <c r="S10" s="14"/>
      <c r="T10" s="14"/>
      <c r="U10" s="14"/>
      <c r="V10" s="14"/>
      <c r="W10" s="14"/>
      <c r="X10" s="14"/>
      <c r="Y10" s="14"/>
      <c r="Z10" s="14"/>
      <c r="AA10" s="16"/>
      <c r="AB10" s="16"/>
      <c r="AE10" s="73"/>
      <c r="AF10" s="73"/>
      <c r="AG10" s="73"/>
      <c r="AH10" s="73"/>
    </row>
    <row r="11" spans="2:34" s="19" customFormat="1" ht="17.100000000000001" customHeight="1" x14ac:dyDescent="0.25">
      <c r="B11" s="20" t="s">
        <v>78</v>
      </c>
      <c r="C11" s="21"/>
      <c r="D11" s="21"/>
      <c r="E11" s="21"/>
      <c r="F11" s="21"/>
      <c r="G11" s="21"/>
      <c r="H11" s="21"/>
      <c r="I11" s="21"/>
      <c r="J11" s="21"/>
      <c r="K11" s="21"/>
      <c r="L11" s="21"/>
      <c r="M11" s="21"/>
      <c r="N11" s="21"/>
      <c r="O11" s="21"/>
      <c r="P11" s="21"/>
      <c r="Q11" s="21">
        <v>3309.7559285714287</v>
      </c>
      <c r="R11" s="21"/>
      <c r="S11" s="21"/>
      <c r="T11" s="21"/>
      <c r="U11" s="21"/>
      <c r="V11" s="21"/>
      <c r="W11" s="21"/>
      <c r="X11" s="21"/>
      <c r="Y11" s="21"/>
      <c r="Z11" s="21"/>
      <c r="AA11" s="23"/>
      <c r="AB11" s="23"/>
      <c r="AE11" s="84"/>
      <c r="AF11" s="84"/>
      <c r="AG11" s="84"/>
      <c r="AH11" s="84"/>
    </row>
    <row r="12" spans="2:34" s="19" customFormat="1" ht="17.100000000000001" customHeight="1" thickBot="1" x14ac:dyDescent="0.3">
      <c r="B12" s="24" t="s">
        <v>35</v>
      </c>
      <c r="C12" s="25">
        <f>C6+C7-C8+C9-C10-C11</f>
        <v>9416.9975414999972</v>
      </c>
      <c r="D12" s="25">
        <f t="shared" ref="D12:K12" si="1">D6+D7-D8+D9-D10-D11</f>
        <v>1196.6793873694967</v>
      </c>
      <c r="E12" s="25">
        <f t="shared" si="1"/>
        <v>920.20178400000145</v>
      </c>
      <c r="F12" s="25">
        <f t="shared" si="1"/>
        <v>2343.1519396808985</v>
      </c>
      <c r="G12" s="25">
        <f t="shared" si="1"/>
        <v>1481.2026287841102</v>
      </c>
      <c r="H12" s="25">
        <f t="shared" si="1"/>
        <v>2012.2967868188964</v>
      </c>
      <c r="I12" s="25">
        <f t="shared" si="1"/>
        <v>151.16631457367353</v>
      </c>
      <c r="J12" s="25">
        <f t="shared" si="1"/>
        <v>607.70381932750627</v>
      </c>
      <c r="K12" s="25">
        <f t="shared" si="1"/>
        <v>77.81845667456642</v>
      </c>
      <c r="L12" s="26"/>
      <c r="M12" s="25">
        <f>M6+M7-M8+M9-M10-M11</f>
        <v>17648.175370884994</v>
      </c>
      <c r="N12" s="25">
        <f t="shared" ref="N12:Z12" si="2">N6+N7-N8+N9-N10-N11</f>
        <v>9127.0849861904917</v>
      </c>
      <c r="O12" s="25">
        <f t="shared" si="2"/>
        <v>8516.7385904909515</v>
      </c>
      <c r="P12" s="25">
        <f t="shared" si="2"/>
        <v>74.430107795799941</v>
      </c>
      <c r="Q12" s="25">
        <f t="shared" si="2"/>
        <v>61.042618394674719</v>
      </c>
      <c r="R12" s="25">
        <f t="shared" si="2"/>
        <v>9040.6839923126172</v>
      </c>
      <c r="S12" s="25">
        <f t="shared" si="2"/>
        <v>10283.709028095222</v>
      </c>
      <c r="T12" s="25">
        <f t="shared" si="2"/>
        <v>400.01954868927032</v>
      </c>
      <c r="U12" s="25">
        <f t="shared" si="2"/>
        <v>93.238073891063806</v>
      </c>
      <c r="V12" s="25">
        <f t="shared" si="2"/>
        <v>102.89900705372845</v>
      </c>
      <c r="W12" s="25">
        <f t="shared" si="2"/>
        <v>13.147345804988664</v>
      </c>
      <c r="X12" s="25">
        <f t="shared" si="2"/>
        <v>235.39406999999997</v>
      </c>
      <c r="Y12" s="25">
        <f t="shared" si="2"/>
        <v>780.3369367391</v>
      </c>
      <c r="Z12" s="25">
        <f t="shared" si="2"/>
        <v>364.67210419501129</v>
      </c>
      <c r="AA12" s="27"/>
      <c r="AB12" s="27"/>
      <c r="AC12" s="17"/>
      <c r="AE12" s="73"/>
      <c r="AF12" s="73"/>
      <c r="AG12" s="73"/>
      <c r="AH12" s="73"/>
    </row>
    <row r="13" spans="2:34" s="19" customFormat="1" ht="17.100000000000001" customHeight="1" x14ac:dyDescent="0.25">
      <c r="B13" s="28" t="s">
        <v>36</v>
      </c>
      <c r="C13" s="29">
        <v>-10019.585305499997</v>
      </c>
      <c r="D13" s="29"/>
      <c r="E13" s="29"/>
      <c r="F13" s="29"/>
      <c r="G13" s="29"/>
      <c r="H13" s="29"/>
      <c r="I13" s="29"/>
      <c r="J13" s="29"/>
      <c r="K13" s="29"/>
      <c r="L13" s="30"/>
      <c r="M13" s="29"/>
      <c r="N13" s="29">
        <v>152.23093228000016</v>
      </c>
      <c r="O13" s="29">
        <v>2252.9306185099995</v>
      </c>
      <c r="P13" s="29">
        <v>73.895827795799946</v>
      </c>
      <c r="Q13" s="29">
        <v>1773.499867099199</v>
      </c>
      <c r="R13" s="29">
        <v>2695.0836449345234</v>
      </c>
      <c r="S13" s="29">
        <v>2595.0481125990282</v>
      </c>
      <c r="T13" s="29"/>
      <c r="U13" s="29"/>
      <c r="V13" s="29">
        <v>102.89900705372845</v>
      </c>
      <c r="W13" s="29"/>
      <c r="X13" s="29"/>
      <c r="Y13" s="29"/>
      <c r="Z13" s="29"/>
      <c r="AA13" s="31"/>
      <c r="AB13" s="31"/>
      <c r="AE13" s="73"/>
      <c r="AF13" s="73"/>
      <c r="AG13" s="73"/>
      <c r="AH13" s="73"/>
    </row>
    <row r="14" spans="2:34" s="19" customFormat="1" ht="17.100000000000001" customHeight="1" x14ac:dyDescent="0.25">
      <c r="B14" s="20" t="s">
        <v>79</v>
      </c>
      <c r="C14" s="21"/>
      <c r="D14" s="21">
        <v>-1042.0871540645658</v>
      </c>
      <c r="E14" s="21">
        <v>-862.38837000000058</v>
      </c>
      <c r="F14" s="21">
        <v>-2339.6879607570168</v>
      </c>
      <c r="G14" s="21"/>
      <c r="H14" s="21"/>
      <c r="I14" s="21"/>
      <c r="J14" s="21">
        <v>-607.70381932750627</v>
      </c>
      <c r="K14" s="21"/>
      <c r="L14" s="22"/>
      <c r="M14" s="21">
        <v>14372.764168390582</v>
      </c>
      <c r="N14" s="21"/>
      <c r="O14" s="21"/>
      <c r="P14" s="21"/>
      <c r="Q14" s="21"/>
      <c r="R14" s="21">
        <v>-1252.6771920574824</v>
      </c>
      <c r="S14" s="21">
        <v>-5956.8835131410133</v>
      </c>
      <c r="T14" s="21"/>
      <c r="U14" s="21"/>
      <c r="V14" s="21"/>
      <c r="W14" s="21"/>
      <c r="X14" s="21"/>
      <c r="Y14" s="21"/>
      <c r="Z14" s="21"/>
      <c r="AA14" s="23"/>
      <c r="AB14" s="23"/>
      <c r="AE14" s="73"/>
      <c r="AF14" s="73"/>
      <c r="AG14" s="73"/>
      <c r="AH14" s="73"/>
    </row>
    <row r="15" spans="2:34" s="19" customFormat="1" ht="17.100000000000001" customHeight="1" x14ac:dyDescent="0.25">
      <c r="B15" s="13" t="s">
        <v>80</v>
      </c>
      <c r="C15" s="14"/>
      <c r="D15" s="14">
        <v>-12.324841221495111</v>
      </c>
      <c r="E15" s="14"/>
      <c r="F15" s="14"/>
      <c r="G15" s="14"/>
      <c r="H15" s="14"/>
      <c r="I15" s="14"/>
      <c r="J15" s="14"/>
      <c r="K15" s="14"/>
      <c r="L15" s="15"/>
      <c r="M15" s="14">
        <v>1080.9701304253356</v>
      </c>
      <c r="N15" s="14"/>
      <c r="O15" s="14"/>
      <c r="P15" s="14"/>
      <c r="Q15" s="14"/>
      <c r="R15" s="14">
        <v>-31.85607095238095</v>
      </c>
      <c r="S15" s="14">
        <v>-1603.3633965468771</v>
      </c>
      <c r="T15" s="14"/>
      <c r="U15" s="14"/>
      <c r="V15" s="14"/>
      <c r="W15" s="14"/>
      <c r="X15" s="14"/>
      <c r="Y15" s="14"/>
      <c r="Z15" s="14"/>
      <c r="AA15" s="16"/>
      <c r="AB15" s="16"/>
      <c r="AE15" s="73"/>
      <c r="AF15" s="73"/>
      <c r="AG15" s="73"/>
      <c r="AH15" s="73"/>
    </row>
    <row r="16" spans="2:34" s="19" customFormat="1" ht="17.100000000000001" customHeight="1" x14ac:dyDescent="0.25">
      <c r="B16" s="20" t="s">
        <v>37</v>
      </c>
      <c r="C16" s="21"/>
      <c r="D16" s="21"/>
      <c r="E16" s="21"/>
      <c r="F16" s="21">
        <v>-3.4639789238818985</v>
      </c>
      <c r="G16" s="21"/>
      <c r="H16" s="21">
        <v>-145.00086456355615</v>
      </c>
      <c r="I16" s="21">
        <v>-62.522270799157873</v>
      </c>
      <c r="J16" s="21"/>
      <c r="K16" s="21">
        <v>-22.549863747831612</v>
      </c>
      <c r="L16" s="22"/>
      <c r="M16" s="21">
        <v>2194.4410720690739</v>
      </c>
      <c r="N16" s="21"/>
      <c r="O16" s="21">
        <v>-132.01250232645074</v>
      </c>
      <c r="P16" s="21"/>
      <c r="Q16" s="21"/>
      <c r="R16" s="21">
        <v>-1407.5139817113431</v>
      </c>
      <c r="S16" s="21">
        <v>-516.91147294739528</v>
      </c>
      <c r="T16" s="21"/>
      <c r="U16" s="21"/>
      <c r="V16" s="21"/>
      <c r="W16" s="21"/>
      <c r="X16" s="21"/>
      <c r="Y16" s="21"/>
      <c r="Z16" s="21"/>
      <c r="AA16" s="23"/>
      <c r="AB16" s="23"/>
      <c r="AE16" s="73"/>
      <c r="AF16" s="73"/>
      <c r="AG16" s="73"/>
      <c r="AH16" s="73"/>
    </row>
    <row r="17" spans="2:34" s="19" customFormat="1" ht="17.100000000000001" customHeight="1" x14ac:dyDescent="0.25">
      <c r="B17" s="13" t="s">
        <v>38</v>
      </c>
      <c r="C17" s="14"/>
      <c r="D17" s="14"/>
      <c r="E17" s="14"/>
      <c r="F17" s="14"/>
      <c r="G17" s="14"/>
      <c r="H17" s="14"/>
      <c r="I17" s="14"/>
      <c r="J17" s="14"/>
      <c r="K17" s="14"/>
      <c r="L17" s="15"/>
      <c r="M17" s="14"/>
      <c r="N17" s="14"/>
      <c r="O17" s="14"/>
      <c r="P17" s="14"/>
      <c r="Q17" s="14"/>
      <c r="R17" s="14"/>
      <c r="S17" s="14"/>
      <c r="T17" s="14"/>
      <c r="U17" s="14"/>
      <c r="V17" s="14"/>
      <c r="W17" s="14"/>
      <c r="X17" s="14"/>
      <c r="Y17" s="14"/>
      <c r="Z17" s="14"/>
      <c r="AA17" s="16"/>
      <c r="AB17" s="16"/>
      <c r="AE17" s="73"/>
      <c r="AF17" s="73"/>
      <c r="AG17" s="73"/>
      <c r="AH17" s="73"/>
    </row>
    <row r="18" spans="2:34" s="19" customFormat="1" ht="17.100000000000001" customHeight="1" x14ac:dyDescent="0.25">
      <c r="B18" s="20" t="s">
        <v>39</v>
      </c>
      <c r="C18" s="21"/>
      <c r="D18" s="21"/>
      <c r="E18" s="21"/>
      <c r="F18" s="21"/>
      <c r="G18" s="21">
        <v>-339.00360308806336</v>
      </c>
      <c r="H18" s="21"/>
      <c r="I18" s="21"/>
      <c r="J18" s="21"/>
      <c r="K18" s="21"/>
      <c r="L18" s="22"/>
      <c r="M18" s="21"/>
      <c r="N18" s="21"/>
      <c r="O18" s="21"/>
      <c r="P18" s="21"/>
      <c r="Q18" s="21"/>
      <c r="R18" s="21"/>
      <c r="S18" s="21"/>
      <c r="T18" s="21"/>
      <c r="U18" s="21">
        <v>96.737430251063799</v>
      </c>
      <c r="V18" s="21"/>
      <c r="W18" s="21"/>
      <c r="X18" s="21"/>
      <c r="Y18" s="21"/>
      <c r="Z18" s="21"/>
      <c r="AA18" s="23"/>
      <c r="AB18" s="23"/>
    </row>
    <row r="19" spans="2:34" s="19" customFormat="1" ht="17.100000000000001" customHeight="1" x14ac:dyDescent="0.25">
      <c r="B19" s="13" t="s">
        <v>40</v>
      </c>
      <c r="C19" s="14"/>
      <c r="D19" s="14"/>
      <c r="E19" s="14"/>
      <c r="F19" s="14"/>
      <c r="G19" s="14"/>
      <c r="H19" s="14"/>
      <c r="I19" s="14"/>
      <c r="J19" s="14"/>
      <c r="K19" s="14"/>
      <c r="L19" s="15"/>
      <c r="M19" s="14"/>
      <c r="N19" s="14"/>
      <c r="O19" s="14"/>
      <c r="P19" s="14"/>
      <c r="Q19" s="14"/>
      <c r="R19" s="14"/>
      <c r="S19" s="14"/>
      <c r="T19" s="14"/>
      <c r="U19" s="14"/>
      <c r="V19" s="14"/>
      <c r="W19" s="14"/>
      <c r="X19" s="14"/>
      <c r="Y19" s="14"/>
      <c r="Z19" s="14"/>
      <c r="AA19" s="16"/>
      <c r="AB19" s="16"/>
    </row>
    <row r="20" spans="2:34" s="19" customFormat="1" ht="17.100000000000001" customHeight="1" x14ac:dyDescent="0.25">
      <c r="B20" s="20" t="s">
        <v>41</v>
      </c>
      <c r="C20" s="21"/>
      <c r="D20" s="21"/>
      <c r="E20" s="21"/>
      <c r="F20" s="21"/>
      <c r="G20" s="21"/>
      <c r="H20" s="21"/>
      <c r="I20" s="21"/>
      <c r="J20" s="21"/>
      <c r="K20" s="21"/>
      <c r="L20" s="22"/>
      <c r="M20" s="21"/>
      <c r="N20" s="21"/>
      <c r="O20" s="21"/>
      <c r="P20" s="21"/>
      <c r="Q20" s="21"/>
      <c r="R20" s="21"/>
      <c r="S20" s="21"/>
      <c r="T20" s="21"/>
      <c r="U20" s="21"/>
      <c r="V20" s="21"/>
      <c r="W20" s="21"/>
      <c r="X20" s="21"/>
      <c r="Y20" s="21"/>
      <c r="Z20" s="21"/>
      <c r="AA20" s="23"/>
      <c r="AB20" s="23"/>
      <c r="AE20" s="143"/>
      <c r="AF20" s="143"/>
      <c r="AG20" s="143"/>
      <c r="AH20" s="143"/>
    </row>
    <row r="21" spans="2:34" s="19" customFormat="1" ht="17.100000000000001" customHeight="1" x14ac:dyDescent="0.25">
      <c r="B21" s="13" t="s">
        <v>42</v>
      </c>
      <c r="C21" s="14"/>
      <c r="D21" s="14"/>
      <c r="E21" s="14"/>
      <c r="F21" s="14"/>
      <c r="G21" s="14"/>
      <c r="H21" s="14"/>
      <c r="I21" s="14"/>
      <c r="J21" s="14"/>
      <c r="K21" s="14"/>
      <c r="L21" s="15"/>
      <c r="M21" s="14"/>
      <c r="N21" s="14"/>
      <c r="O21" s="14"/>
      <c r="P21" s="14"/>
      <c r="Q21" s="14"/>
      <c r="R21" s="14"/>
      <c r="S21" s="14"/>
      <c r="T21" s="14"/>
      <c r="U21" s="14"/>
      <c r="V21" s="14"/>
      <c r="W21" s="14"/>
      <c r="X21" s="14"/>
      <c r="Y21" s="14"/>
      <c r="Z21" s="14"/>
      <c r="AA21" s="16"/>
      <c r="AB21" s="16"/>
      <c r="AE21" s="143"/>
      <c r="AF21" s="143"/>
      <c r="AG21" s="143"/>
      <c r="AH21" s="143"/>
    </row>
    <row r="22" spans="2:34" s="19" customFormat="1" ht="17.100000000000001" customHeight="1" thickBot="1" x14ac:dyDescent="0.3">
      <c r="B22" s="32" t="s">
        <v>43</v>
      </c>
      <c r="C22" s="33">
        <f>SUM(C13:C21)</f>
        <v>-10019.585305499997</v>
      </c>
      <c r="D22" s="33">
        <f t="shared" ref="D22:K22" si="3">SUM(D13:D21)</f>
        <v>-1054.4119952860608</v>
      </c>
      <c r="E22" s="33">
        <f t="shared" si="3"/>
        <v>-862.38837000000058</v>
      </c>
      <c r="F22" s="33">
        <f t="shared" si="3"/>
        <v>-2343.1519396808985</v>
      </c>
      <c r="G22" s="33">
        <f t="shared" si="3"/>
        <v>-339.00360308806336</v>
      </c>
      <c r="H22" s="33">
        <f t="shared" si="3"/>
        <v>-145.00086456355615</v>
      </c>
      <c r="I22" s="33">
        <f t="shared" si="3"/>
        <v>-62.522270799157873</v>
      </c>
      <c r="J22" s="33">
        <f t="shared" si="3"/>
        <v>-607.70381932750627</v>
      </c>
      <c r="K22" s="33">
        <f t="shared" si="3"/>
        <v>-22.549863747831612</v>
      </c>
      <c r="L22" s="33"/>
      <c r="M22" s="33">
        <f>SUMIF(M13:M21,"&lt;0")</f>
        <v>0</v>
      </c>
      <c r="N22" s="33">
        <f t="shared" ref="N22:Z22" si="4">SUMIF(N13:N21,"&lt;0")</f>
        <v>0</v>
      </c>
      <c r="O22" s="33">
        <f t="shared" si="4"/>
        <v>-132.01250232645074</v>
      </c>
      <c r="P22" s="33">
        <f t="shared" si="4"/>
        <v>0</v>
      </c>
      <c r="Q22" s="33">
        <f t="shared" si="4"/>
        <v>0</v>
      </c>
      <c r="R22" s="33">
        <f>SUMIF(R13:R21,"&lt;0")</f>
        <v>-2692.0472447212069</v>
      </c>
      <c r="S22" s="33">
        <f>SUMIF(S13:S21,"&lt;0")</f>
        <v>-8077.1583826352853</v>
      </c>
      <c r="T22" s="33">
        <f t="shared" si="4"/>
        <v>0</v>
      </c>
      <c r="U22" s="33">
        <f t="shared" si="4"/>
        <v>0</v>
      </c>
      <c r="V22" s="33">
        <f t="shared" si="4"/>
        <v>0</v>
      </c>
      <c r="W22" s="33">
        <f t="shared" si="4"/>
        <v>0</v>
      </c>
      <c r="X22" s="33">
        <f t="shared" si="4"/>
        <v>0</v>
      </c>
      <c r="Y22" s="33">
        <f t="shared" si="4"/>
        <v>0</v>
      </c>
      <c r="Z22" s="33">
        <f t="shared" si="4"/>
        <v>0</v>
      </c>
      <c r="AA22" s="34"/>
      <c r="AB22" s="34"/>
      <c r="AE22" s="143"/>
      <c r="AF22" s="143"/>
      <c r="AG22" s="143"/>
      <c r="AH22" s="143"/>
    </row>
    <row r="23" spans="2:34" s="19" customFormat="1" ht="17.100000000000001" customHeight="1" x14ac:dyDescent="0.25">
      <c r="B23" s="28" t="s">
        <v>44</v>
      </c>
      <c r="C23" s="29"/>
      <c r="D23" s="29">
        <v>0</v>
      </c>
      <c r="E23" s="29"/>
      <c r="F23" s="29"/>
      <c r="G23" s="29"/>
      <c r="H23" s="29"/>
      <c r="I23" s="29"/>
      <c r="J23" s="29"/>
      <c r="K23" s="29"/>
      <c r="L23" s="35"/>
      <c r="M23" s="29">
        <v>546.28518519252793</v>
      </c>
      <c r="N23" s="29"/>
      <c r="O23" s="29">
        <v>17.689036966227434</v>
      </c>
      <c r="P23" s="29"/>
      <c r="Q23" s="29"/>
      <c r="R23" s="29">
        <v>1.9269861561286104</v>
      </c>
      <c r="S23" s="29">
        <v>262.36126899754038</v>
      </c>
      <c r="T23" s="29"/>
      <c r="U23" s="29"/>
      <c r="V23" s="29">
        <v>102.89900705372845</v>
      </c>
      <c r="W23" s="29"/>
      <c r="X23" s="29"/>
      <c r="Y23" s="29"/>
      <c r="Z23" s="29"/>
      <c r="AA23" s="31"/>
      <c r="AB23" s="31"/>
      <c r="AE23" s="143"/>
      <c r="AF23" s="143"/>
      <c r="AG23" s="143"/>
      <c r="AH23" s="143"/>
    </row>
    <row r="24" spans="2:34" s="19" customFormat="1" ht="17.100000000000001" customHeight="1" x14ac:dyDescent="0.25">
      <c r="B24" s="20" t="s">
        <v>45</v>
      </c>
      <c r="C24" s="21"/>
      <c r="D24" s="21"/>
      <c r="E24" s="21">
        <v>6.767085999999459</v>
      </c>
      <c r="F24" s="21"/>
      <c r="G24" s="21"/>
      <c r="H24" s="21"/>
      <c r="I24" s="21"/>
      <c r="J24" s="21"/>
      <c r="K24" s="21"/>
      <c r="L24" s="36"/>
      <c r="M24" s="21">
        <v>2240.6927656854973</v>
      </c>
      <c r="N24" s="21"/>
      <c r="O24" s="21"/>
      <c r="P24" s="21"/>
      <c r="Q24" s="21"/>
      <c r="R24" s="21"/>
      <c r="S24" s="21"/>
      <c r="T24" s="21"/>
      <c r="U24" s="21"/>
      <c r="V24" s="21"/>
      <c r="W24" s="21"/>
      <c r="X24" s="21"/>
      <c r="Y24" s="21"/>
      <c r="Z24" s="21"/>
      <c r="AA24" s="23"/>
      <c r="AB24" s="23"/>
    </row>
    <row r="25" spans="2:34" s="19" customFormat="1" ht="17.100000000000001" customHeight="1" thickBot="1" x14ac:dyDescent="0.3">
      <c r="B25" s="109" t="s">
        <v>46</v>
      </c>
      <c r="C25" s="110">
        <f>IFERROR(C12+C22-C32-C24-C23-C33, " ")</f>
        <v>-602.58776399999988</v>
      </c>
      <c r="D25" s="110">
        <f t="shared" ref="D25:Z25" si="5">IFERROR(D12+D22-D32-D24-D23-D33, " ")</f>
        <v>2.8421709430404007E-14</v>
      </c>
      <c r="E25" s="110">
        <f t="shared" si="5"/>
        <v>-41.145791803502753</v>
      </c>
      <c r="F25" s="110">
        <f t="shared" si="5"/>
        <v>0</v>
      </c>
      <c r="G25" s="110">
        <f t="shared" si="5"/>
        <v>0</v>
      </c>
      <c r="H25" s="110">
        <f t="shared" si="5"/>
        <v>0</v>
      </c>
      <c r="I25" s="110">
        <f t="shared" si="5"/>
        <v>2.8421709430404007E-14</v>
      </c>
      <c r="J25" s="110">
        <f t="shared" si="5"/>
        <v>0</v>
      </c>
      <c r="K25" s="110">
        <f t="shared" si="5"/>
        <v>7.1054273576010019E-15</v>
      </c>
      <c r="L25" s="110"/>
      <c r="M25" s="110">
        <f t="shared" si="5"/>
        <v>1.3642420526593924E-12</v>
      </c>
      <c r="N25" s="110">
        <f t="shared" si="5"/>
        <v>20.167057619048137</v>
      </c>
      <c r="O25" s="110">
        <f t="shared" si="5"/>
        <v>-7.9580786405131221E-13</v>
      </c>
      <c r="P25" s="110">
        <f t="shared" si="5"/>
        <v>0.53427999999999543</v>
      </c>
      <c r="Q25" s="110">
        <f t="shared" si="5"/>
        <v>3.1263880373444408E-13</v>
      </c>
      <c r="R25" s="110">
        <f t="shared" si="5"/>
        <v>-7.1453953864875075E-13</v>
      </c>
      <c r="S25" s="110">
        <f t="shared" si="5"/>
        <v>1.4779288903810084E-12</v>
      </c>
      <c r="T25" s="110">
        <f t="shared" si="5"/>
        <v>0</v>
      </c>
      <c r="U25" s="110">
        <f t="shared" si="5"/>
        <v>-3.4993563600000073</v>
      </c>
      <c r="V25" s="110">
        <f t="shared" si="5"/>
        <v>0</v>
      </c>
      <c r="W25" s="110">
        <f t="shared" si="5"/>
        <v>0</v>
      </c>
      <c r="X25" s="110">
        <f t="shared" si="5"/>
        <v>0</v>
      </c>
      <c r="Y25" s="110">
        <f t="shared" si="5"/>
        <v>0</v>
      </c>
      <c r="Z25" s="110">
        <f t="shared" si="5"/>
        <v>0</v>
      </c>
      <c r="AA25" s="110"/>
      <c r="AB25" s="110"/>
      <c r="AE25" s="73"/>
      <c r="AF25" s="73"/>
      <c r="AG25" s="73"/>
      <c r="AH25" s="73"/>
    </row>
    <row r="26" spans="2:34" s="19" customFormat="1" ht="17.100000000000001" customHeight="1" x14ac:dyDescent="0.25">
      <c r="B26" s="118" t="s">
        <v>135</v>
      </c>
      <c r="C26" s="29"/>
      <c r="D26" s="29">
        <v>27.448617463816205</v>
      </c>
      <c r="E26" s="29"/>
      <c r="F26" s="29"/>
      <c r="G26" s="29"/>
      <c r="H26" s="29"/>
      <c r="I26" s="29"/>
      <c r="J26" s="29"/>
      <c r="K26" s="29"/>
      <c r="L26" s="35"/>
      <c r="M26" s="29">
        <v>45.939838999999992</v>
      </c>
      <c r="N26" s="29">
        <v>3836.3371678276858</v>
      </c>
      <c r="O26" s="29">
        <v>7154.3501399213901</v>
      </c>
      <c r="P26" s="29"/>
      <c r="Q26" s="29">
        <v>61.042618394674406</v>
      </c>
      <c r="R26" s="29">
        <v>4934.7405043348799</v>
      </c>
      <c r="S26" s="29"/>
      <c r="T26" s="29"/>
      <c r="U26" s="29"/>
      <c r="V26" s="29"/>
      <c r="W26" s="29">
        <v>13.147345804988664</v>
      </c>
      <c r="X26" s="29"/>
      <c r="Y26" s="29"/>
      <c r="Z26" s="29"/>
      <c r="AA26" s="31"/>
      <c r="AB26" s="31"/>
      <c r="AE26" s="73"/>
      <c r="AF26" s="73"/>
      <c r="AG26" s="73"/>
      <c r="AH26" s="73"/>
    </row>
    <row r="27" spans="2:34" s="19" customFormat="1" ht="17.100000000000001" customHeight="1" x14ac:dyDescent="0.25">
      <c r="B27" s="121" t="s">
        <v>136</v>
      </c>
      <c r="C27" s="21"/>
      <c r="D27" s="21">
        <v>114.81877461961965</v>
      </c>
      <c r="E27" s="21">
        <v>92.19211980350417</v>
      </c>
      <c r="F27" s="21"/>
      <c r="G27" s="21"/>
      <c r="H27" s="21">
        <v>1867.2959222553402</v>
      </c>
      <c r="I27" s="21"/>
      <c r="J27" s="21"/>
      <c r="K27" s="21">
        <v>35.834882018583833</v>
      </c>
      <c r="L27" s="36"/>
      <c r="M27" s="21">
        <v>5486.5485593641806</v>
      </c>
      <c r="N27" s="21">
        <v>455.17428983341176</v>
      </c>
      <c r="O27" s="21">
        <v>9.2677057199292907</v>
      </c>
      <c r="P27" s="21"/>
      <c r="Q27" s="21"/>
      <c r="R27" s="21">
        <v>849.69963247606893</v>
      </c>
      <c r="S27" s="21">
        <v>1944.1893764623944</v>
      </c>
      <c r="T27" s="21">
        <v>400.01954868927032</v>
      </c>
      <c r="U27" s="21"/>
      <c r="V27" s="21"/>
      <c r="W27" s="21"/>
      <c r="X27" s="21"/>
      <c r="Y27" s="21"/>
      <c r="Z27" s="21"/>
      <c r="AA27" s="23"/>
      <c r="AB27" s="37"/>
      <c r="AE27" s="73"/>
      <c r="AF27" s="73"/>
      <c r="AG27" s="73"/>
      <c r="AH27" s="73"/>
    </row>
    <row r="28" spans="2:34" s="19" customFormat="1" ht="17.100000000000001" customHeight="1" x14ac:dyDescent="0.25">
      <c r="B28" s="120" t="s">
        <v>137</v>
      </c>
      <c r="C28" s="14"/>
      <c r="D28" s="14"/>
      <c r="E28" s="14"/>
      <c r="F28" s="14"/>
      <c r="G28" s="14">
        <v>1142.0748975919093</v>
      </c>
      <c r="H28" s="14"/>
      <c r="I28" s="14">
        <v>84.22885902772822</v>
      </c>
      <c r="J28" s="14"/>
      <c r="K28" s="14">
        <v>19.433710908150971</v>
      </c>
      <c r="L28" s="38"/>
      <c r="M28" s="14">
        <v>4948.4119606215118</v>
      </c>
      <c r="N28" s="14">
        <v>4150.5678924560389</v>
      </c>
      <c r="O28" s="14"/>
      <c r="P28" s="14">
        <v>73.895827795799946</v>
      </c>
      <c r="Q28" s="14"/>
      <c r="R28" s="14"/>
      <c r="S28" s="14"/>
      <c r="T28" s="14"/>
      <c r="U28" s="14">
        <v>94.562105237008396</v>
      </c>
      <c r="V28" s="14"/>
      <c r="W28" s="14"/>
      <c r="X28" s="14"/>
      <c r="Y28" s="14"/>
      <c r="Z28" s="14"/>
      <c r="AA28" s="16"/>
      <c r="AB28" s="16"/>
      <c r="AE28" s="73"/>
      <c r="AF28" s="73"/>
      <c r="AG28" s="73"/>
      <c r="AH28" s="73"/>
    </row>
    <row r="29" spans="2:34" s="19" customFormat="1" ht="17.100000000000001" customHeight="1" x14ac:dyDescent="0.25">
      <c r="B29" s="121" t="s">
        <v>138</v>
      </c>
      <c r="C29" s="21"/>
      <c r="D29" s="21"/>
      <c r="E29" s="21"/>
      <c r="F29" s="21"/>
      <c r="G29" s="21">
        <v>0.12412810413758502</v>
      </c>
      <c r="H29" s="21"/>
      <c r="I29" s="21">
        <v>4.4151847467874239</v>
      </c>
      <c r="J29" s="21"/>
      <c r="K29" s="21"/>
      <c r="L29" s="36"/>
      <c r="M29" s="21">
        <v>3134.4434784524242</v>
      </c>
      <c r="N29" s="21">
        <v>529.45177840075769</v>
      </c>
      <c r="O29" s="21">
        <v>0.15955108894640047</v>
      </c>
      <c r="P29" s="21"/>
      <c r="Q29" s="21"/>
      <c r="R29" s="21">
        <v>154.60934176986643</v>
      </c>
      <c r="S29" s="21"/>
      <c r="T29" s="21"/>
      <c r="U29" s="21">
        <v>2.1753250140554168</v>
      </c>
      <c r="V29" s="21"/>
      <c r="W29" s="21"/>
      <c r="X29" s="21"/>
      <c r="Y29" s="21"/>
      <c r="Z29" s="21"/>
      <c r="AA29" s="23"/>
      <c r="AB29" s="23"/>
      <c r="AE29" s="73"/>
      <c r="AF29" s="73"/>
      <c r="AG29" s="73"/>
      <c r="AH29" s="73"/>
    </row>
    <row r="30" spans="2:34" s="19" customFormat="1" ht="17.100000000000001" customHeight="1" x14ac:dyDescent="0.25">
      <c r="B30" s="120" t="s">
        <v>139</v>
      </c>
      <c r="C30" s="14"/>
      <c r="D30" s="14"/>
      <c r="E30" s="14"/>
      <c r="F30" s="14"/>
      <c r="G30" s="14"/>
      <c r="H30" s="14"/>
      <c r="I30" s="14"/>
      <c r="J30" s="14"/>
      <c r="K30" s="14"/>
      <c r="L30" s="38"/>
      <c r="M30" s="14">
        <v>1245.853582568853</v>
      </c>
      <c r="N30" s="14"/>
      <c r="O30" s="14"/>
      <c r="P30" s="14"/>
      <c r="Q30" s="14"/>
      <c r="R30" s="14">
        <v>407.66028285446708</v>
      </c>
      <c r="S30" s="14"/>
      <c r="T30" s="14"/>
      <c r="U30" s="14"/>
      <c r="V30" s="14"/>
      <c r="W30" s="14"/>
      <c r="X30" s="14"/>
      <c r="Y30" s="14"/>
      <c r="Z30" s="14"/>
      <c r="AA30" s="16"/>
      <c r="AB30" s="16"/>
    </row>
    <row r="31" spans="2:34" s="19" customFormat="1" ht="17.100000000000001" customHeight="1" x14ac:dyDescent="0.25">
      <c r="B31" s="121" t="s">
        <v>140</v>
      </c>
      <c r="C31" s="21"/>
      <c r="D31" s="21"/>
      <c r="E31" s="21"/>
      <c r="F31" s="21"/>
      <c r="G31" s="21"/>
      <c r="H31" s="21"/>
      <c r="I31" s="21"/>
      <c r="J31" s="21"/>
      <c r="K31" s="21"/>
      <c r="L31" s="36"/>
      <c r="M31" s="21"/>
      <c r="N31" s="21">
        <v>135.38680005354954</v>
      </c>
      <c r="O31" s="21">
        <v>183.84594605344614</v>
      </c>
      <c r="P31" s="21"/>
      <c r="Q31" s="21"/>
      <c r="R31" s="21"/>
      <c r="S31" s="21"/>
      <c r="T31" s="21"/>
      <c r="U31" s="21"/>
      <c r="V31" s="21"/>
      <c r="W31" s="21"/>
      <c r="X31" s="21"/>
      <c r="Y31" s="21"/>
      <c r="Z31" s="21"/>
      <c r="AA31" s="23"/>
      <c r="AB31" s="23"/>
    </row>
    <row r="32" spans="2:34" s="19" customFormat="1" ht="17.100000000000001" customHeight="1" x14ac:dyDescent="0.25">
      <c r="B32" s="39" t="s">
        <v>51</v>
      </c>
      <c r="C32" s="40">
        <f t="shared" ref="C32:K32" si="6">SUM(C26:C31)</f>
        <v>0</v>
      </c>
      <c r="D32" s="40">
        <f t="shared" si="6"/>
        <v>142.26739208343585</v>
      </c>
      <c r="E32" s="40">
        <f t="shared" si="6"/>
        <v>92.19211980350417</v>
      </c>
      <c r="F32" s="40">
        <f t="shared" si="6"/>
        <v>0</v>
      </c>
      <c r="G32" s="40">
        <f t="shared" si="6"/>
        <v>1142.1990256960469</v>
      </c>
      <c r="H32" s="40">
        <f t="shared" si="6"/>
        <v>1867.2959222553402</v>
      </c>
      <c r="I32" s="40">
        <f t="shared" ref="I32:J32" si="7">SUM(I26:I31)</f>
        <v>88.644043774515637</v>
      </c>
      <c r="J32" s="40">
        <f t="shared" si="7"/>
        <v>0</v>
      </c>
      <c r="K32" s="40">
        <f t="shared" si="6"/>
        <v>55.268592926734804</v>
      </c>
      <c r="L32" s="40"/>
      <c r="M32" s="40">
        <f t="shared" ref="M32:Z32" si="8">SUM(M26:M31)</f>
        <v>14861.197420006967</v>
      </c>
      <c r="N32" s="40">
        <f t="shared" si="8"/>
        <v>9106.9179285714436</v>
      </c>
      <c r="O32" s="40">
        <f t="shared" si="8"/>
        <v>7347.6233427837115</v>
      </c>
      <c r="P32" s="40">
        <f t="shared" si="8"/>
        <v>73.895827795799946</v>
      </c>
      <c r="Q32" s="40">
        <f t="shared" si="8"/>
        <v>61.042618394674406</v>
      </c>
      <c r="R32" s="40">
        <f t="shared" si="8"/>
        <v>6346.7097614352824</v>
      </c>
      <c r="S32" s="40">
        <f t="shared" si="8"/>
        <v>1944.1893764623944</v>
      </c>
      <c r="T32" s="40">
        <f t="shared" si="8"/>
        <v>400.01954868927032</v>
      </c>
      <c r="U32" s="40">
        <f t="shared" si="8"/>
        <v>96.737430251063813</v>
      </c>
      <c r="V32" s="40">
        <f t="shared" si="8"/>
        <v>0</v>
      </c>
      <c r="W32" s="40">
        <f t="shared" si="8"/>
        <v>13.147345804988664</v>
      </c>
      <c r="X32" s="40">
        <f t="shared" si="8"/>
        <v>0</v>
      </c>
      <c r="Y32" s="40">
        <f t="shared" si="8"/>
        <v>0</v>
      </c>
      <c r="Z32" s="40">
        <f t="shared" si="8"/>
        <v>0</v>
      </c>
      <c r="AA32" s="40"/>
      <c r="AB32" s="40"/>
      <c r="AC32" s="71"/>
    </row>
    <row r="33" spans="2:30" s="19" customFormat="1" ht="17.100000000000001" customHeight="1" x14ac:dyDescent="0.25">
      <c r="B33" s="13" t="s">
        <v>52</v>
      </c>
      <c r="C33" s="14"/>
      <c r="D33" s="14"/>
      <c r="E33" s="14"/>
      <c r="F33" s="14"/>
      <c r="G33" s="14"/>
      <c r="H33" s="14"/>
      <c r="I33" s="14"/>
      <c r="J33" s="14"/>
      <c r="K33" s="14"/>
      <c r="L33" s="38"/>
      <c r="M33" s="14"/>
      <c r="N33" s="14"/>
      <c r="O33" s="14">
        <v>1019.4137084145635</v>
      </c>
      <c r="P33" s="14"/>
      <c r="Q33" s="14"/>
      <c r="R33" s="14"/>
      <c r="S33" s="14"/>
      <c r="T33" s="14"/>
      <c r="U33" s="14"/>
      <c r="V33" s="14"/>
      <c r="W33" s="14"/>
      <c r="X33" s="14">
        <v>235.39406999999997</v>
      </c>
      <c r="Y33" s="14">
        <v>780.3369367391</v>
      </c>
      <c r="Z33" s="14">
        <v>364.67210419501129</v>
      </c>
      <c r="AA33" s="16"/>
      <c r="AB33" s="16"/>
    </row>
    <row r="34" spans="2:30" s="19" customFormat="1" ht="17.100000000000001" customHeight="1" thickBot="1" x14ac:dyDescent="0.3">
      <c r="B34" s="32" t="s">
        <v>53</v>
      </c>
      <c r="C34" s="33">
        <f t="shared" ref="C34:K34" si="9">C33+C32</f>
        <v>0</v>
      </c>
      <c r="D34" s="33">
        <f t="shared" si="9"/>
        <v>142.26739208343585</v>
      </c>
      <c r="E34" s="33">
        <f t="shared" si="9"/>
        <v>92.19211980350417</v>
      </c>
      <c r="F34" s="33">
        <f t="shared" si="9"/>
        <v>0</v>
      </c>
      <c r="G34" s="33">
        <f t="shared" si="9"/>
        <v>1142.1990256960469</v>
      </c>
      <c r="H34" s="33">
        <f t="shared" si="9"/>
        <v>1867.2959222553402</v>
      </c>
      <c r="I34" s="33">
        <f t="shared" si="9"/>
        <v>88.644043774515637</v>
      </c>
      <c r="J34" s="33">
        <f t="shared" ref="J34" si="10">J33+J32</f>
        <v>0</v>
      </c>
      <c r="K34" s="33">
        <f t="shared" si="9"/>
        <v>55.268592926734804</v>
      </c>
      <c r="L34" s="41"/>
      <c r="M34" s="33">
        <f>M33+M32</f>
        <v>14861.197420006967</v>
      </c>
      <c r="N34" s="33">
        <f t="shared" ref="N34:R34" si="11">N33+N32</f>
        <v>9106.9179285714436</v>
      </c>
      <c r="O34" s="33">
        <f t="shared" si="11"/>
        <v>8367.0370511982746</v>
      </c>
      <c r="P34" s="33">
        <f t="shared" si="11"/>
        <v>73.895827795799946</v>
      </c>
      <c r="Q34" s="33">
        <f t="shared" si="11"/>
        <v>61.042618394674406</v>
      </c>
      <c r="R34" s="33">
        <f t="shared" si="11"/>
        <v>6346.7097614352824</v>
      </c>
      <c r="S34" s="33">
        <f>S33+S32</f>
        <v>1944.1893764623944</v>
      </c>
      <c r="T34" s="33">
        <f t="shared" ref="T34:Z34" si="12">T33+T32</f>
        <v>400.01954868927032</v>
      </c>
      <c r="U34" s="33">
        <f t="shared" si="12"/>
        <v>96.737430251063813</v>
      </c>
      <c r="V34" s="33">
        <f t="shared" si="12"/>
        <v>0</v>
      </c>
      <c r="W34" s="33">
        <f t="shared" si="12"/>
        <v>13.147345804988664</v>
      </c>
      <c r="X34" s="33">
        <f t="shared" si="12"/>
        <v>235.39406999999997</v>
      </c>
      <c r="Y34" s="33">
        <f t="shared" si="12"/>
        <v>780.3369367391</v>
      </c>
      <c r="Z34" s="33">
        <f t="shared" si="12"/>
        <v>364.67210419501129</v>
      </c>
      <c r="AA34" s="33"/>
      <c r="AB34" s="33"/>
    </row>
    <row r="35" spans="2:30" s="19" customFormat="1" ht="17.100000000000001" customHeight="1" x14ac:dyDescent="0.25">
      <c r="B35" s="42" t="s">
        <v>54</v>
      </c>
      <c r="C35" s="43">
        <f t="shared" ref="C35:Z35" si="13">IFERROR(C25/C12, " ")</f>
        <v>-6.3989372551542162E-2</v>
      </c>
      <c r="D35" s="43">
        <f t="shared" si="13"/>
        <v>2.3750479644242659E-17</v>
      </c>
      <c r="E35" s="43">
        <f t="shared" si="13"/>
        <v>-4.4713879628278018E-2</v>
      </c>
      <c r="F35" s="43">
        <f t="shared" si="13"/>
        <v>0</v>
      </c>
      <c r="G35" s="43">
        <f t="shared" si="13"/>
        <v>0</v>
      </c>
      <c r="H35" s="43">
        <f t="shared" si="13"/>
        <v>0</v>
      </c>
      <c r="I35" s="43">
        <f t="shared" si="13"/>
        <v>1.8801615631472046E-16</v>
      </c>
      <c r="J35" s="43"/>
      <c r="K35" s="43">
        <f t="shared" si="13"/>
        <v>9.1307739336383988E-17</v>
      </c>
      <c r="L35" s="43"/>
      <c r="M35" s="43">
        <f t="shared" si="13"/>
        <v>7.7302158664518095E-17</v>
      </c>
      <c r="N35" s="43">
        <f t="shared" si="13"/>
        <v>2.2095836348145549E-3</v>
      </c>
      <c r="O35" s="43">
        <f t="shared" si="13"/>
        <v>-9.3440447372641206E-17</v>
      </c>
      <c r="P35" s="43">
        <f t="shared" si="13"/>
        <v>7.1782779284130585E-3</v>
      </c>
      <c r="Q35" s="43">
        <f t="shared" si="13"/>
        <v>5.1216479888372272E-15</v>
      </c>
      <c r="R35" s="43">
        <f t="shared" si="13"/>
        <v>-7.9036004273164593E-17</v>
      </c>
      <c r="S35" s="43">
        <f t="shared" si="13"/>
        <v>1.4371554916064703E-16</v>
      </c>
      <c r="T35" s="43">
        <f t="shared" si="13"/>
        <v>0</v>
      </c>
      <c r="U35" s="43">
        <f t="shared" si="13"/>
        <v>-3.7531409798196136E-2</v>
      </c>
      <c r="V35" s="43">
        <f t="shared" si="13"/>
        <v>0</v>
      </c>
      <c r="W35" s="43">
        <f t="shared" si="13"/>
        <v>0</v>
      </c>
      <c r="X35" s="43">
        <f t="shared" si="13"/>
        <v>0</v>
      </c>
      <c r="Y35" s="43">
        <f t="shared" si="13"/>
        <v>0</v>
      </c>
      <c r="Z35" s="43">
        <f t="shared" si="13"/>
        <v>0</v>
      </c>
      <c r="AA35" s="43"/>
      <c r="AB35" s="43"/>
    </row>
    <row r="36" spans="2:30" x14ac:dyDescent="0.35">
      <c r="M36" s="44"/>
      <c r="O36" s="44"/>
      <c r="P36" s="44"/>
      <c r="R36" s="44"/>
    </row>
    <row r="37" spans="2:30" x14ac:dyDescent="0.35">
      <c r="D37" s="149" t="s">
        <v>0</v>
      </c>
      <c r="E37" s="150"/>
      <c r="F37" s="150"/>
      <c r="G37" s="150"/>
      <c r="H37" s="150"/>
      <c r="I37" s="150"/>
      <c r="J37" s="150"/>
      <c r="K37" s="150"/>
      <c r="L37" s="151"/>
      <c r="M37" s="152" t="s">
        <v>1</v>
      </c>
      <c r="N37" s="153"/>
      <c r="O37" s="153"/>
      <c r="P37" s="153"/>
      <c r="Q37" s="153"/>
      <c r="R37" s="153"/>
      <c r="S37" s="153"/>
      <c r="T37" s="153"/>
      <c r="U37" s="153"/>
      <c r="V37" s="153"/>
      <c r="W37" s="153"/>
      <c r="X37" s="153"/>
      <c r="Y37" s="153"/>
      <c r="Z37" s="153"/>
      <c r="AA37" s="154"/>
    </row>
    <row r="38" spans="2:30" ht="45.75" customHeight="1" x14ac:dyDescent="0.35">
      <c r="B38" s="2" t="s">
        <v>104</v>
      </c>
      <c r="C38" s="3" t="s">
        <v>83</v>
      </c>
      <c r="D38" s="3" t="s">
        <v>84</v>
      </c>
      <c r="E38" s="3" t="s">
        <v>85</v>
      </c>
      <c r="F38" s="3" t="s">
        <v>86</v>
      </c>
      <c r="G38" s="3" t="s">
        <v>87</v>
      </c>
      <c r="H38" s="113" t="s">
        <v>124</v>
      </c>
      <c r="I38" s="3" t="s">
        <v>89</v>
      </c>
      <c r="J38" s="3" t="s">
        <v>90</v>
      </c>
      <c r="K38" s="3" t="s">
        <v>125</v>
      </c>
      <c r="L38" s="3" t="s">
        <v>10</v>
      </c>
      <c r="M38" s="3" t="s">
        <v>92</v>
      </c>
      <c r="N38" s="3" t="s">
        <v>93</v>
      </c>
      <c r="O38" s="3" t="s">
        <v>94</v>
      </c>
      <c r="P38" s="3" t="s">
        <v>95</v>
      </c>
      <c r="Q38" s="3" t="s">
        <v>96</v>
      </c>
      <c r="R38" s="3" t="s">
        <v>97</v>
      </c>
      <c r="S38" s="3" t="s">
        <v>98</v>
      </c>
      <c r="T38" s="3" t="s">
        <v>99</v>
      </c>
      <c r="U38" s="3" t="s">
        <v>100</v>
      </c>
      <c r="V38" s="3" t="s">
        <v>101</v>
      </c>
      <c r="W38" s="3" t="s">
        <v>126</v>
      </c>
      <c r="X38" s="113" t="s">
        <v>127</v>
      </c>
      <c r="Y38" s="113" t="s">
        <v>128</v>
      </c>
      <c r="Z38" s="113" t="s">
        <v>129</v>
      </c>
      <c r="AA38" s="3" t="s">
        <v>22</v>
      </c>
      <c r="AB38" s="3" t="s">
        <v>23</v>
      </c>
      <c r="AD38" s="19"/>
    </row>
    <row r="39" spans="2:30" x14ac:dyDescent="0.35">
      <c r="B39" s="46" t="s">
        <v>55</v>
      </c>
      <c r="C39" s="47"/>
      <c r="D39" s="47"/>
      <c r="E39" s="47"/>
      <c r="F39" s="47"/>
      <c r="G39" s="47"/>
      <c r="H39" s="47"/>
      <c r="I39" s="47"/>
      <c r="J39" s="47"/>
      <c r="K39" s="47"/>
      <c r="L39" s="47"/>
      <c r="M39" s="48"/>
      <c r="N39" s="47"/>
      <c r="O39" s="48"/>
      <c r="P39" s="48"/>
      <c r="Q39" s="47"/>
      <c r="R39" s="48"/>
      <c r="S39" s="47"/>
      <c r="T39" s="47"/>
      <c r="U39" s="47"/>
      <c r="V39" s="47"/>
      <c r="W39" s="47"/>
      <c r="X39" s="47"/>
      <c r="Y39" s="47"/>
      <c r="Z39" s="47"/>
      <c r="AA39" s="47"/>
      <c r="AB39" s="49"/>
      <c r="AC39" s="50"/>
    </row>
    <row r="40" spans="2:30" x14ac:dyDescent="0.35">
      <c r="B40" s="51" t="s">
        <v>56</v>
      </c>
      <c r="C40" s="52"/>
      <c r="D40" s="52"/>
      <c r="E40" s="52"/>
      <c r="F40" s="4"/>
      <c r="G40" s="52">
        <v>144.9287679980271</v>
      </c>
      <c r="H40" s="52"/>
      <c r="I40" s="52">
        <v>84.22885902772822</v>
      </c>
      <c r="J40" s="52"/>
      <c r="K40" s="52">
        <v>17.810767207171551</v>
      </c>
      <c r="L40" s="53"/>
      <c r="M40" s="54">
        <v>4477.2396914609999</v>
      </c>
      <c r="N40" s="52">
        <v>3290.7301330359692</v>
      </c>
      <c r="O40" s="54"/>
      <c r="P40" s="54">
        <v>30.639697249744973</v>
      </c>
      <c r="Q40" s="52"/>
      <c r="R40" s="54"/>
      <c r="S40" s="52"/>
      <c r="T40" s="52"/>
      <c r="U40" s="52">
        <v>48.723813765326298</v>
      </c>
      <c r="V40" s="52"/>
      <c r="W40" s="52"/>
      <c r="X40" s="52"/>
      <c r="Y40" s="52"/>
      <c r="Z40" s="52"/>
      <c r="AA40" s="53"/>
      <c r="AB40" s="53"/>
      <c r="AC40" s="50"/>
    </row>
    <row r="41" spans="2:30" x14ac:dyDescent="0.35">
      <c r="B41" s="51" t="s">
        <v>57</v>
      </c>
      <c r="C41" s="52"/>
      <c r="D41" s="52"/>
      <c r="E41" s="52"/>
      <c r="F41" s="4"/>
      <c r="G41" s="52">
        <v>997.14612959388239</v>
      </c>
      <c r="H41" s="52"/>
      <c r="I41" s="4"/>
      <c r="J41" s="4"/>
      <c r="K41" s="52">
        <v>1.6229437009794208</v>
      </c>
      <c r="L41" s="53"/>
      <c r="M41" s="54">
        <v>471.17226916051129</v>
      </c>
      <c r="N41" s="52">
        <v>859.83775942007003</v>
      </c>
      <c r="O41" s="54"/>
      <c r="P41" s="54">
        <v>43.256130546054962</v>
      </c>
      <c r="Q41" s="52"/>
      <c r="R41" s="54"/>
      <c r="S41" s="52"/>
      <c r="T41" s="52"/>
      <c r="U41" s="52">
        <v>45.838291471682091</v>
      </c>
      <c r="V41" s="52"/>
      <c r="W41" s="52"/>
      <c r="X41" s="52"/>
      <c r="Y41" s="52"/>
      <c r="Z41" s="52"/>
      <c r="AA41" s="53"/>
      <c r="AB41" s="53"/>
      <c r="AC41" s="50"/>
    </row>
    <row r="42" spans="2:30" x14ac:dyDescent="0.35">
      <c r="B42" s="55" t="s">
        <v>58</v>
      </c>
      <c r="C42" s="53"/>
      <c r="D42" s="53"/>
      <c r="E42" s="53"/>
      <c r="F42" s="55"/>
      <c r="G42" s="53">
        <f>SUM(G40:G41)</f>
        <v>1142.0748975919096</v>
      </c>
      <c r="H42" s="52"/>
      <c r="I42" s="53">
        <f t="shared" ref="I42:N42" si="14">SUM(I40:I41)</f>
        <v>84.22885902772822</v>
      </c>
      <c r="J42" s="53"/>
      <c r="K42" s="53">
        <f t="shared" si="14"/>
        <v>19.433710908150971</v>
      </c>
      <c r="L42" s="53"/>
      <c r="M42" s="53">
        <f t="shared" si="14"/>
        <v>4948.4119606215108</v>
      </c>
      <c r="N42" s="53">
        <f t="shared" si="14"/>
        <v>4150.5678924560389</v>
      </c>
      <c r="O42" s="54"/>
      <c r="P42" s="53">
        <f>SUM(P40:P41)</f>
        <v>73.895827795799931</v>
      </c>
      <c r="Q42" s="52"/>
      <c r="R42" s="54"/>
      <c r="S42" s="52"/>
      <c r="T42" s="52"/>
      <c r="U42" s="53">
        <f>SUM(U40:U41)</f>
        <v>94.562105237008382</v>
      </c>
      <c r="V42" s="52"/>
      <c r="W42" s="52"/>
      <c r="X42" s="52"/>
      <c r="Y42" s="52"/>
      <c r="Z42" s="52"/>
      <c r="AA42" s="53"/>
      <c r="AB42" s="53"/>
      <c r="AC42" s="50"/>
    </row>
    <row r="43" spans="2:30" x14ac:dyDescent="0.35">
      <c r="B43" s="51" t="s">
        <v>59</v>
      </c>
      <c r="C43" s="52"/>
      <c r="D43" s="52"/>
      <c r="E43" s="52"/>
      <c r="F43" s="4"/>
      <c r="G43" s="4"/>
      <c r="H43" s="52"/>
      <c r="I43" s="52"/>
      <c r="J43" s="52"/>
      <c r="K43" s="52"/>
      <c r="L43" s="53"/>
      <c r="M43" s="54">
        <v>293.44387219210432</v>
      </c>
      <c r="N43" s="52">
        <v>210.72982730591161</v>
      </c>
      <c r="O43" s="54">
        <v>0.15955108894640047</v>
      </c>
      <c r="P43" s="54"/>
      <c r="Q43" s="52"/>
      <c r="R43" s="54"/>
      <c r="S43" s="52"/>
      <c r="T43" s="52"/>
      <c r="U43" s="52">
        <v>2.1753250140554168</v>
      </c>
      <c r="V43" s="52"/>
      <c r="W43" s="52"/>
      <c r="X43" s="52"/>
      <c r="Y43" s="52"/>
      <c r="Z43" s="52"/>
      <c r="AA43" s="53"/>
      <c r="AB43" s="53"/>
      <c r="AC43" s="50"/>
    </row>
    <row r="44" spans="2:30" x14ac:dyDescent="0.35">
      <c r="B44" s="51" t="s">
        <v>60</v>
      </c>
      <c r="C44" s="52"/>
      <c r="D44" s="52"/>
      <c r="E44" s="52"/>
      <c r="F44" s="4"/>
      <c r="G44" s="52">
        <v>0.12412810413758502</v>
      </c>
      <c r="H44" s="52"/>
      <c r="I44" s="52">
        <v>4.4151847467874239</v>
      </c>
      <c r="J44" s="52"/>
      <c r="K44" s="52"/>
      <c r="L44" s="53"/>
      <c r="M44" s="54">
        <v>1193.9260073995156</v>
      </c>
      <c r="N44" s="52">
        <v>196.70452164863235</v>
      </c>
      <c r="O44" s="54"/>
      <c r="P44" s="54"/>
      <c r="Q44" s="52"/>
      <c r="R44" s="54">
        <v>154.60934176986643</v>
      </c>
      <c r="S44" s="52"/>
      <c r="T44" s="52"/>
      <c r="U44" s="4"/>
      <c r="V44" s="52"/>
      <c r="W44" s="52"/>
      <c r="X44" s="52"/>
      <c r="Y44" s="52"/>
      <c r="Z44" s="52"/>
      <c r="AA44" s="53"/>
      <c r="AB44" s="53"/>
      <c r="AC44" s="50"/>
    </row>
    <row r="45" spans="2:30" x14ac:dyDescent="0.35">
      <c r="B45" s="51" t="s">
        <v>61</v>
      </c>
      <c r="C45" s="52"/>
      <c r="D45" s="52"/>
      <c r="E45" s="52"/>
      <c r="F45" s="4"/>
      <c r="G45" s="52"/>
      <c r="H45" s="52"/>
      <c r="I45" s="52"/>
      <c r="J45" s="52"/>
      <c r="K45" s="52"/>
      <c r="L45" s="53"/>
      <c r="M45" s="54">
        <v>1647.0735988608044</v>
      </c>
      <c r="N45" s="52">
        <v>122.0174294462138</v>
      </c>
      <c r="O45" s="54"/>
      <c r="P45" s="54"/>
      <c r="Q45" s="52"/>
      <c r="R45" s="54"/>
      <c r="S45" s="52"/>
      <c r="T45" s="52"/>
      <c r="U45" s="52"/>
      <c r="V45" s="52"/>
      <c r="W45" s="52"/>
      <c r="X45" s="52"/>
      <c r="Y45" s="52"/>
      <c r="Z45" s="52"/>
      <c r="AA45" s="53"/>
      <c r="AB45" s="53"/>
      <c r="AC45" s="50"/>
    </row>
    <row r="46" spans="2:30" x14ac:dyDescent="0.35">
      <c r="B46" s="56" t="s">
        <v>141</v>
      </c>
      <c r="C46" s="52"/>
      <c r="D46" s="52"/>
      <c r="E46" s="52"/>
      <c r="F46" s="4"/>
      <c r="G46" s="53">
        <f>SUM(G43:G45)</f>
        <v>0.12412810413758502</v>
      </c>
      <c r="H46" s="52"/>
      <c r="I46" s="53">
        <f>SUM(I43:I45)</f>
        <v>4.4151847467874239</v>
      </c>
      <c r="J46" s="53"/>
      <c r="K46" s="52"/>
      <c r="L46" s="53"/>
      <c r="M46" s="53">
        <f t="shared" ref="M46:X46" si="15">SUM(M43:M45)</f>
        <v>3134.4434784524242</v>
      </c>
      <c r="N46" s="53">
        <f t="shared" si="15"/>
        <v>529.4517784007578</v>
      </c>
      <c r="O46" s="53">
        <f t="shared" si="15"/>
        <v>0.15955108894640047</v>
      </c>
      <c r="P46" s="53">
        <f t="shared" si="15"/>
        <v>0</v>
      </c>
      <c r="Q46" s="53">
        <f t="shared" si="15"/>
        <v>0</v>
      </c>
      <c r="R46" s="53">
        <f t="shared" si="15"/>
        <v>154.60934176986643</v>
      </c>
      <c r="S46" s="53">
        <f t="shared" si="15"/>
        <v>0</v>
      </c>
      <c r="T46" s="53">
        <f t="shared" si="15"/>
        <v>0</v>
      </c>
      <c r="U46" s="53">
        <f t="shared" si="15"/>
        <v>2.1753250140554168</v>
      </c>
      <c r="V46" s="53">
        <f t="shared" si="15"/>
        <v>0</v>
      </c>
      <c r="W46" s="53">
        <f t="shared" si="15"/>
        <v>0</v>
      </c>
      <c r="X46" s="53">
        <f t="shared" si="15"/>
        <v>0</v>
      </c>
      <c r="Y46" s="53"/>
      <c r="Z46" s="53"/>
      <c r="AA46" s="53"/>
      <c r="AB46" s="53"/>
      <c r="AC46" s="50"/>
    </row>
    <row r="47" spans="2:30" x14ac:dyDescent="0.35">
      <c r="B47" s="51" t="s">
        <v>63</v>
      </c>
      <c r="C47" s="52"/>
      <c r="D47" s="52">
        <v>20.82245025391542</v>
      </c>
      <c r="E47" s="52"/>
      <c r="F47" s="4"/>
      <c r="G47" s="52"/>
      <c r="H47" s="52">
        <v>1867.2959222553402</v>
      </c>
      <c r="I47" s="52"/>
      <c r="J47" s="52"/>
      <c r="K47" s="52"/>
      <c r="L47" s="53"/>
      <c r="M47" s="54">
        <v>114.69836799764353</v>
      </c>
      <c r="N47" s="52">
        <v>0</v>
      </c>
      <c r="O47" s="54"/>
      <c r="P47" s="54"/>
      <c r="Q47" s="52"/>
      <c r="R47" s="54">
        <v>154.09351289993563</v>
      </c>
      <c r="S47" s="52">
        <v>0</v>
      </c>
      <c r="T47" s="52"/>
      <c r="U47" s="52"/>
      <c r="V47" s="52"/>
      <c r="W47" s="52"/>
      <c r="X47" s="52"/>
      <c r="Y47" s="52"/>
      <c r="Z47" s="52"/>
      <c r="AA47" s="53"/>
      <c r="AB47" s="53"/>
      <c r="AC47" s="50"/>
    </row>
    <row r="48" spans="2:30" x14ac:dyDescent="0.35">
      <c r="B48" s="51" t="s">
        <v>64</v>
      </c>
      <c r="C48" s="52"/>
      <c r="D48" s="52">
        <v>19.014590247364222</v>
      </c>
      <c r="E48" s="52">
        <v>0</v>
      </c>
      <c r="F48" s="4"/>
      <c r="G48" s="52"/>
      <c r="H48" s="52"/>
      <c r="I48" s="52"/>
      <c r="J48" s="52"/>
      <c r="K48" s="52">
        <v>35.834882018583833</v>
      </c>
      <c r="L48" s="53"/>
      <c r="M48" s="54">
        <v>1436.8005438220475</v>
      </c>
      <c r="N48" s="52">
        <v>227.5426488892289</v>
      </c>
      <c r="O48" s="54">
        <v>8.5714516714779201</v>
      </c>
      <c r="P48" s="54"/>
      <c r="Q48" s="52"/>
      <c r="R48" s="54">
        <v>140.71470801176491</v>
      </c>
      <c r="S48" s="52">
        <v>611.67863044874935</v>
      </c>
      <c r="T48" s="52"/>
      <c r="U48" s="52"/>
      <c r="V48" s="52"/>
      <c r="W48" s="52"/>
      <c r="X48" s="52"/>
      <c r="Y48" s="52"/>
      <c r="Z48" s="52"/>
      <c r="AA48" s="53"/>
      <c r="AB48" s="53"/>
      <c r="AC48" s="50"/>
    </row>
    <row r="49" spans="2:30" x14ac:dyDescent="0.35">
      <c r="B49" s="51" t="s">
        <v>65</v>
      </c>
      <c r="C49" s="52"/>
      <c r="D49" s="52">
        <v>0.17360411698477379</v>
      </c>
      <c r="E49" s="52"/>
      <c r="F49" s="4"/>
      <c r="G49" s="52"/>
      <c r="H49" s="52"/>
      <c r="I49" s="52"/>
      <c r="J49" s="52"/>
      <c r="K49" s="52"/>
      <c r="L49" s="53"/>
      <c r="M49" s="54">
        <v>22.66155590934909</v>
      </c>
      <c r="N49" s="52">
        <v>1.2048427762711691</v>
      </c>
      <c r="O49" s="54"/>
      <c r="P49" s="54"/>
      <c r="Q49" s="52"/>
      <c r="R49" s="54">
        <v>1.2847320038641901</v>
      </c>
      <c r="S49" s="52">
        <v>5.6984528733108641</v>
      </c>
      <c r="T49" s="52"/>
      <c r="U49" s="52"/>
      <c r="V49" s="52"/>
      <c r="W49" s="52"/>
      <c r="X49" s="52"/>
      <c r="Y49" s="52"/>
      <c r="Z49" s="52"/>
      <c r="AA49" s="53"/>
      <c r="AB49" s="53"/>
      <c r="AC49" s="50"/>
    </row>
    <row r="50" spans="2:30" x14ac:dyDescent="0.35">
      <c r="B50" s="51" t="s">
        <v>66</v>
      </c>
      <c r="C50" s="52"/>
      <c r="D50" s="52">
        <v>1.2752636325086324</v>
      </c>
      <c r="E50" s="52"/>
      <c r="F50" s="4"/>
      <c r="G50" s="52"/>
      <c r="H50" s="52"/>
      <c r="I50" s="52"/>
      <c r="J50" s="52"/>
      <c r="K50" s="52"/>
      <c r="L50" s="53"/>
      <c r="M50" s="54">
        <v>184.24314566152697</v>
      </c>
      <c r="N50" s="52">
        <v>4.7166700705916394E-2</v>
      </c>
      <c r="O50" s="54"/>
      <c r="P50" s="54"/>
      <c r="Q50" s="52"/>
      <c r="R50" s="54">
        <v>9.4374029285932028</v>
      </c>
      <c r="S50" s="52">
        <v>167.9128478351069</v>
      </c>
      <c r="T50" s="52"/>
      <c r="U50" s="52"/>
      <c r="V50" s="52"/>
      <c r="W50" s="52"/>
      <c r="X50" s="52"/>
      <c r="Y50" s="52"/>
      <c r="Z50" s="52"/>
      <c r="AA50" s="53"/>
      <c r="AB50" s="53"/>
      <c r="AC50" s="50"/>
    </row>
    <row r="51" spans="2:30" x14ac:dyDescent="0.35">
      <c r="B51" s="51" t="s">
        <v>67</v>
      </c>
      <c r="C51" s="52"/>
      <c r="D51" s="52"/>
      <c r="E51" s="52"/>
      <c r="F51" s="4"/>
      <c r="G51" s="52"/>
      <c r="H51" s="52"/>
      <c r="I51" s="52"/>
      <c r="J51" s="52"/>
      <c r="K51" s="52"/>
      <c r="L51" s="53"/>
      <c r="M51" s="54">
        <v>225.95321185673706</v>
      </c>
      <c r="N51" s="52">
        <v>15.863756553834433</v>
      </c>
      <c r="O51" s="54"/>
      <c r="P51" s="54"/>
      <c r="Q51" s="52"/>
      <c r="R51" s="54"/>
      <c r="S51" s="52">
        <v>260.11626037073023</v>
      </c>
      <c r="T51" s="52"/>
      <c r="U51" s="52"/>
      <c r="V51" s="52"/>
      <c r="W51" s="52"/>
      <c r="X51" s="52"/>
      <c r="Y51" s="52"/>
      <c r="Z51" s="52"/>
      <c r="AA51" s="53"/>
      <c r="AB51" s="53"/>
      <c r="AC51" s="50"/>
    </row>
    <row r="52" spans="2:30" x14ac:dyDescent="0.35">
      <c r="B52" s="51" t="s">
        <v>68</v>
      </c>
      <c r="C52" s="52"/>
      <c r="D52" s="52">
        <v>22.216042348367715</v>
      </c>
      <c r="E52" s="52"/>
      <c r="F52" s="4"/>
      <c r="G52" s="52"/>
      <c r="H52" s="52"/>
      <c r="I52" s="52"/>
      <c r="J52" s="52"/>
      <c r="K52" s="52"/>
      <c r="L52" s="53"/>
      <c r="M52" s="54">
        <v>665.42992512985234</v>
      </c>
      <c r="N52" s="52">
        <v>1.3080479487232548</v>
      </c>
      <c r="O52" s="54"/>
      <c r="P52" s="54"/>
      <c r="Q52" s="52"/>
      <c r="R52" s="54">
        <v>164.40658839129634</v>
      </c>
      <c r="S52" s="52">
        <v>23.064374346150224</v>
      </c>
      <c r="T52" s="52"/>
      <c r="U52" s="52"/>
      <c r="V52" s="52"/>
      <c r="W52" s="52"/>
      <c r="X52" s="52"/>
      <c r="Y52" s="52"/>
      <c r="Z52" s="52"/>
      <c r="AA52" s="53"/>
      <c r="AB52" s="53"/>
      <c r="AC52" s="50"/>
    </row>
    <row r="53" spans="2:30" x14ac:dyDescent="0.35">
      <c r="B53" s="51" t="s">
        <v>69</v>
      </c>
      <c r="C53" s="52"/>
      <c r="D53" s="52">
        <v>13.030884276092749</v>
      </c>
      <c r="E53" s="52">
        <v>92.19211980350417</v>
      </c>
      <c r="F53" s="4"/>
      <c r="G53" s="52"/>
      <c r="H53" s="52"/>
      <c r="I53" s="52"/>
      <c r="J53" s="52"/>
      <c r="K53" s="52"/>
      <c r="L53" s="53"/>
      <c r="M53" s="54">
        <v>1569.9155718962099</v>
      </c>
      <c r="N53" s="52">
        <v>63.852025171860625</v>
      </c>
      <c r="O53" s="52">
        <v>0.19835093087561206</v>
      </c>
      <c r="P53" s="52"/>
      <c r="Q53" s="52"/>
      <c r="R53" s="54">
        <v>96.433162755093619</v>
      </c>
      <c r="S53" s="52">
        <v>843.67263661701304</v>
      </c>
      <c r="T53" s="52">
        <v>400.01954868927032</v>
      </c>
      <c r="U53" s="52"/>
      <c r="V53" s="52"/>
      <c r="W53" s="52"/>
      <c r="X53" s="52"/>
      <c r="Y53" s="52"/>
      <c r="Z53" s="52"/>
      <c r="AA53" s="53"/>
      <c r="AB53" s="53"/>
      <c r="AC53" s="50"/>
    </row>
    <row r="54" spans="2:30" x14ac:dyDescent="0.35">
      <c r="B54" s="51" t="s">
        <v>70</v>
      </c>
      <c r="C54" s="52"/>
      <c r="D54" s="52">
        <v>4.2165468846702625</v>
      </c>
      <c r="E54" s="52"/>
      <c r="F54" s="4"/>
      <c r="G54" s="52"/>
      <c r="H54" s="52"/>
      <c r="I54" s="52"/>
      <c r="J54" s="52"/>
      <c r="K54" s="52"/>
      <c r="L54" s="53"/>
      <c r="M54" s="54">
        <v>296.18516003644237</v>
      </c>
      <c r="N54" s="52">
        <v>64.518059966046664</v>
      </c>
      <c r="O54" s="52">
        <v>0.49790311757575834</v>
      </c>
      <c r="P54" s="52"/>
      <c r="Q54" s="52"/>
      <c r="R54" s="54">
        <v>31.203941603555705</v>
      </c>
      <c r="S54" s="4"/>
      <c r="T54" s="52"/>
      <c r="U54" s="52"/>
      <c r="V54" s="52"/>
      <c r="W54" s="52"/>
      <c r="X54" s="52"/>
      <c r="Y54" s="52"/>
      <c r="Z54" s="52"/>
      <c r="AA54" s="53"/>
      <c r="AB54" s="53"/>
      <c r="AC54" s="50"/>
    </row>
    <row r="55" spans="2:30" x14ac:dyDescent="0.35">
      <c r="B55" s="51" t="s">
        <v>71</v>
      </c>
      <c r="C55" s="52"/>
      <c r="D55" s="52">
        <v>34.069392859715862</v>
      </c>
      <c r="E55" s="52"/>
      <c r="F55" s="4"/>
      <c r="G55" s="52"/>
      <c r="H55" s="52"/>
      <c r="I55" s="52"/>
      <c r="J55" s="52"/>
      <c r="K55" s="52"/>
      <c r="L55" s="53"/>
      <c r="M55" s="54">
        <v>970.6610770543723</v>
      </c>
      <c r="N55" s="52">
        <v>80.83774182674081</v>
      </c>
      <c r="O55" s="52"/>
      <c r="P55" s="52"/>
      <c r="Q55" s="52"/>
      <c r="R55" s="54">
        <v>252.12558388196521</v>
      </c>
      <c r="S55" s="52">
        <v>32.046173971333722</v>
      </c>
      <c r="T55" s="52"/>
      <c r="U55" s="52"/>
      <c r="V55" s="52"/>
      <c r="W55" s="52"/>
      <c r="X55" s="52"/>
      <c r="Y55" s="52"/>
      <c r="Z55" s="52"/>
      <c r="AA55" s="53"/>
      <c r="AB55" s="53"/>
      <c r="AC55" s="50"/>
      <c r="AD55" s="57"/>
    </row>
    <row r="56" spans="2:30" x14ac:dyDescent="0.35">
      <c r="B56" s="56" t="s">
        <v>136</v>
      </c>
      <c r="C56" s="52"/>
      <c r="D56" s="53">
        <f>SUM(D47:D55)</f>
        <v>114.81877461961965</v>
      </c>
      <c r="E56" s="53">
        <f t="shared" ref="E56" si="16">SUM(E47:E55)</f>
        <v>92.19211980350417</v>
      </c>
      <c r="F56" s="53">
        <f t="shared" ref="F56:K56" si="17">SUM(F47:F55)</f>
        <v>0</v>
      </c>
      <c r="G56" s="53">
        <f t="shared" si="17"/>
        <v>0</v>
      </c>
      <c r="H56" s="53">
        <f t="shared" si="17"/>
        <v>1867.2959222553402</v>
      </c>
      <c r="I56" s="53">
        <f t="shared" si="17"/>
        <v>0</v>
      </c>
      <c r="J56" s="53"/>
      <c r="K56" s="53">
        <f t="shared" si="17"/>
        <v>35.834882018583833</v>
      </c>
      <c r="L56" s="53"/>
      <c r="M56" s="53">
        <f t="shared" ref="M56:X56" si="18">SUM(M47:M55)</f>
        <v>5486.5485593641815</v>
      </c>
      <c r="N56" s="53">
        <f t="shared" si="18"/>
        <v>455.17428983341176</v>
      </c>
      <c r="O56" s="53">
        <f t="shared" si="18"/>
        <v>9.2677057199292907</v>
      </c>
      <c r="P56" s="53">
        <f t="shared" si="18"/>
        <v>0</v>
      </c>
      <c r="Q56" s="53">
        <f t="shared" si="18"/>
        <v>0</v>
      </c>
      <c r="R56" s="53">
        <f t="shared" si="18"/>
        <v>849.69963247606881</v>
      </c>
      <c r="S56" s="53">
        <f t="shared" si="18"/>
        <v>1944.1893764623944</v>
      </c>
      <c r="T56" s="53">
        <f t="shared" si="18"/>
        <v>400.01954868927032</v>
      </c>
      <c r="U56" s="53">
        <f t="shared" si="18"/>
        <v>0</v>
      </c>
      <c r="V56" s="53">
        <f t="shared" si="18"/>
        <v>0</v>
      </c>
      <c r="W56" s="53">
        <f t="shared" si="18"/>
        <v>0</v>
      </c>
      <c r="X56" s="53">
        <f t="shared" si="18"/>
        <v>0</v>
      </c>
      <c r="Y56" s="53"/>
      <c r="Z56" s="53"/>
      <c r="AA56" s="53"/>
      <c r="AB56" s="53"/>
      <c r="AC56" s="50"/>
      <c r="AD56" s="57"/>
    </row>
    <row r="57" spans="2:30" x14ac:dyDescent="0.35">
      <c r="B57" s="56" t="s">
        <v>135</v>
      </c>
      <c r="C57" s="53">
        <f>+C58+C59+C60</f>
        <v>0</v>
      </c>
      <c r="D57" s="53">
        <f t="shared" ref="D57:O57" si="19">+D58+D59+D60</f>
        <v>27.448617463816205</v>
      </c>
      <c r="E57" s="53">
        <f t="shared" si="19"/>
        <v>0</v>
      </c>
      <c r="F57" s="53">
        <f t="shared" si="19"/>
        <v>0</v>
      </c>
      <c r="G57" s="53">
        <f t="shared" si="19"/>
        <v>0</v>
      </c>
      <c r="H57" s="53">
        <f t="shared" si="19"/>
        <v>0</v>
      </c>
      <c r="I57" s="53">
        <f t="shared" si="19"/>
        <v>0</v>
      </c>
      <c r="J57" s="53">
        <f t="shared" si="19"/>
        <v>0</v>
      </c>
      <c r="K57" s="53">
        <f t="shared" si="19"/>
        <v>0</v>
      </c>
      <c r="L57" s="53"/>
      <c r="M57" s="53">
        <f t="shared" si="19"/>
        <v>45.939838999999992</v>
      </c>
      <c r="N57" s="53">
        <f t="shared" si="19"/>
        <v>3836.3371678276858</v>
      </c>
      <c r="O57" s="53">
        <f t="shared" si="19"/>
        <v>7154.3501399213892</v>
      </c>
      <c r="P57" s="53">
        <f t="shared" ref="P57" si="20">+P58+P59+P60</f>
        <v>0</v>
      </c>
      <c r="Q57" s="53">
        <f t="shared" ref="Q57" si="21">+Q58+Q59+Q60</f>
        <v>61.042618394674406</v>
      </c>
      <c r="R57" s="53">
        <f t="shared" ref="R57" si="22">+R58+R59+R60</f>
        <v>4934.7405043348799</v>
      </c>
      <c r="S57" s="53">
        <f t="shared" ref="S57" si="23">+S58+S59+S60</f>
        <v>0</v>
      </c>
      <c r="T57" s="53">
        <f t="shared" ref="T57" si="24">+T58+T59+T60</f>
        <v>0</v>
      </c>
      <c r="U57" s="53">
        <f t="shared" ref="U57" si="25">+U58+U59+U60</f>
        <v>0</v>
      </c>
      <c r="V57" s="53">
        <f t="shared" ref="V57" si="26">+V58+V59+V60</f>
        <v>0</v>
      </c>
      <c r="W57" s="53">
        <f t="shared" ref="W57" si="27">+W58+W59+W60</f>
        <v>13.147345804988664</v>
      </c>
      <c r="X57" s="53">
        <f t="shared" ref="X57" si="28">+X58+X59+X60</f>
        <v>0</v>
      </c>
      <c r="Y57" s="53">
        <f t="shared" ref="Y57" si="29">+Y58+Y59+Y60</f>
        <v>0</v>
      </c>
      <c r="Z57" s="53">
        <f t="shared" ref="Z57" si="30">+Z58+Z59+Z60</f>
        <v>0</v>
      </c>
      <c r="AA57" s="53"/>
      <c r="AB57" s="53"/>
      <c r="AC57" s="50"/>
    </row>
    <row r="58" spans="2:30" x14ac:dyDescent="0.35">
      <c r="B58" s="51" t="s">
        <v>132</v>
      </c>
      <c r="C58" s="52"/>
      <c r="D58" s="52">
        <v>27.448617463816205</v>
      </c>
      <c r="E58" s="53"/>
      <c r="F58" s="55"/>
      <c r="G58" s="53"/>
      <c r="H58" s="53"/>
      <c r="I58" s="53"/>
      <c r="J58" s="53"/>
      <c r="K58" s="53"/>
      <c r="L58" s="53"/>
      <c r="M58" s="53"/>
      <c r="N58" s="52">
        <v>3836.3371678276858</v>
      </c>
      <c r="O58" s="52">
        <v>7147.0387499213894</v>
      </c>
      <c r="P58" s="53"/>
      <c r="Q58" s="53"/>
      <c r="R58" s="52">
        <v>4934.7405043348799</v>
      </c>
      <c r="S58" s="53"/>
      <c r="T58" s="53"/>
      <c r="U58" s="53"/>
      <c r="V58" s="53"/>
      <c r="W58" s="52">
        <f>W26</f>
        <v>13.147345804988664</v>
      </c>
      <c r="X58" s="53"/>
      <c r="Y58" s="53"/>
      <c r="Z58" s="53"/>
      <c r="AA58" s="53"/>
      <c r="AB58" s="53"/>
      <c r="AC58" s="50"/>
    </row>
    <row r="59" spans="2:30" x14ac:dyDescent="0.35">
      <c r="B59" s="51" t="s">
        <v>133</v>
      </c>
      <c r="C59" s="52"/>
      <c r="D59" s="53"/>
      <c r="E59" s="53"/>
      <c r="F59" s="55"/>
      <c r="G59" s="53"/>
      <c r="H59" s="53"/>
      <c r="I59" s="53"/>
      <c r="J59" s="53"/>
      <c r="K59" s="53"/>
      <c r="L59" s="53"/>
      <c r="M59" s="53"/>
      <c r="N59" s="53"/>
      <c r="O59" s="52">
        <v>7.3113900000000012</v>
      </c>
      <c r="P59" s="53"/>
      <c r="Q59" s="52">
        <v>61.042618394674406</v>
      </c>
      <c r="R59" s="53"/>
      <c r="S59" s="53"/>
      <c r="T59" s="53"/>
      <c r="U59" s="53"/>
      <c r="V59" s="53"/>
      <c r="W59" s="53"/>
      <c r="X59" s="53"/>
      <c r="Y59" s="53"/>
      <c r="Z59" s="53"/>
      <c r="AA59" s="53"/>
      <c r="AB59" s="53"/>
      <c r="AC59" s="50"/>
    </row>
    <row r="60" spans="2:30" x14ac:dyDescent="0.35">
      <c r="B60" s="51" t="s">
        <v>134</v>
      </c>
      <c r="C60" s="52"/>
      <c r="D60" s="53"/>
      <c r="E60" s="53"/>
      <c r="F60" s="55"/>
      <c r="G60" s="53"/>
      <c r="H60" s="53"/>
      <c r="I60" s="53"/>
      <c r="J60" s="53"/>
      <c r="K60" s="53"/>
      <c r="L60" s="53"/>
      <c r="M60" s="52">
        <v>45.939838999999992</v>
      </c>
      <c r="N60" s="53"/>
      <c r="O60" s="53"/>
      <c r="P60" s="53"/>
      <c r="Q60" s="53"/>
      <c r="R60" s="53"/>
      <c r="S60" s="53"/>
      <c r="T60" s="53"/>
      <c r="U60" s="53"/>
      <c r="V60" s="53"/>
      <c r="W60" s="53"/>
      <c r="X60" s="53"/>
      <c r="Y60" s="53"/>
      <c r="Z60" s="53"/>
      <c r="AA60" s="53"/>
      <c r="AB60" s="53"/>
      <c r="AC60" s="50"/>
    </row>
    <row r="61" spans="2:30" x14ac:dyDescent="0.35">
      <c r="B61" s="55" t="s">
        <v>139</v>
      </c>
      <c r="C61" s="52"/>
      <c r="D61" s="53"/>
      <c r="E61" s="53"/>
      <c r="F61" s="55"/>
      <c r="G61" s="53"/>
      <c r="H61" s="53"/>
      <c r="I61" s="53"/>
      <c r="J61" s="53"/>
      <c r="K61" s="53"/>
      <c r="L61" s="53"/>
      <c r="M61" s="53">
        <v>1245.853582568853</v>
      </c>
      <c r="N61" s="55"/>
      <c r="O61" s="55"/>
      <c r="P61" s="53"/>
      <c r="Q61" s="53"/>
      <c r="R61" s="53">
        <v>407.66028285446708</v>
      </c>
      <c r="S61" s="53"/>
      <c r="T61" s="53"/>
      <c r="U61" s="53"/>
      <c r="V61" s="53"/>
      <c r="W61" s="53"/>
      <c r="X61" s="53"/>
      <c r="Y61" s="53"/>
      <c r="Z61" s="53"/>
      <c r="AA61" s="53"/>
      <c r="AB61" s="53"/>
      <c r="AC61" s="50"/>
      <c r="AD61" s="57"/>
    </row>
    <row r="62" spans="2:30" x14ac:dyDescent="0.35">
      <c r="B62" s="55" t="s">
        <v>140</v>
      </c>
      <c r="C62" s="52"/>
      <c r="D62" s="53"/>
      <c r="E62" s="53"/>
      <c r="F62" s="55"/>
      <c r="G62" s="53"/>
      <c r="H62" s="53"/>
      <c r="I62" s="53"/>
      <c r="J62" s="53"/>
      <c r="K62" s="53"/>
      <c r="L62" s="53"/>
      <c r="M62" s="53"/>
      <c r="N62" s="53">
        <v>135.38680005354954</v>
      </c>
      <c r="O62" s="53">
        <v>183.84594605344614</v>
      </c>
      <c r="P62" s="53"/>
      <c r="Q62" s="53"/>
      <c r="R62" s="53"/>
      <c r="S62" s="53"/>
      <c r="T62" s="53"/>
      <c r="U62" s="53"/>
      <c r="V62" s="53"/>
      <c r="W62" s="53"/>
      <c r="X62" s="53"/>
      <c r="Y62" s="53"/>
      <c r="Z62" s="53"/>
      <c r="AA62" s="53"/>
      <c r="AB62" s="53"/>
      <c r="AC62" s="58"/>
    </row>
    <row r="63" spans="2:30" ht="15" customHeight="1" x14ac:dyDescent="0.35">
      <c r="B63" s="59" t="s">
        <v>72</v>
      </c>
      <c r="C63" s="59"/>
      <c r="D63" s="60">
        <f>D42+D46+D56+D57+D61+D62</f>
        <v>142.26739208343585</v>
      </c>
      <c r="E63" s="60">
        <f t="shared" ref="E63:Z63" si="31">E42+E46+E56+E57+E61+E62</f>
        <v>92.19211980350417</v>
      </c>
      <c r="F63" s="60">
        <f t="shared" si="31"/>
        <v>0</v>
      </c>
      <c r="G63" s="60">
        <f t="shared" si="31"/>
        <v>1142.1990256960471</v>
      </c>
      <c r="H63" s="60">
        <f t="shared" si="31"/>
        <v>1867.2959222553402</v>
      </c>
      <c r="I63" s="60">
        <f t="shared" si="31"/>
        <v>88.644043774515637</v>
      </c>
      <c r="J63" s="60">
        <f t="shared" si="31"/>
        <v>0</v>
      </c>
      <c r="K63" s="60">
        <f t="shared" si="31"/>
        <v>55.268592926734804</v>
      </c>
      <c r="L63" s="60">
        <f t="shared" si="31"/>
        <v>0</v>
      </c>
      <c r="M63" s="60">
        <f t="shared" si="31"/>
        <v>14861.197420006969</v>
      </c>
      <c r="N63" s="60">
        <f>N42+N46+N56+N57+N61+N62</f>
        <v>9106.9179285714436</v>
      </c>
      <c r="O63" s="60">
        <f t="shared" si="31"/>
        <v>7347.6233427837105</v>
      </c>
      <c r="P63" s="60">
        <f t="shared" si="31"/>
        <v>73.895827795799931</v>
      </c>
      <c r="Q63" s="60">
        <f t="shared" si="31"/>
        <v>61.042618394674406</v>
      </c>
      <c r="R63" s="60">
        <f t="shared" si="31"/>
        <v>6346.7097614352824</v>
      </c>
      <c r="S63" s="60">
        <f t="shared" si="31"/>
        <v>1944.1893764623944</v>
      </c>
      <c r="T63" s="60">
        <f t="shared" si="31"/>
        <v>400.01954868927032</v>
      </c>
      <c r="U63" s="60">
        <f t="shared" si="31"/>
        <v>96.737430251063799</v>
      </c>
      <c r="V63" s="60">
        <f t="shared" si="31"/>
        <v>0</v>
      </c>
      <c r="W63" s="60">
        <f t="shared" si="31"/>
        <v>13.147345804988664</v>
      </c>
      <c r="X63" s="60">
        <f t="shared" si="31"/>
        <v>0</v>
      </c>
      <c r="Y63" s="60">
        <f t="shared" si="31"/>
        <v>0</v>
      </c>
      <c r="Z63" s="60">
        <f t="shared" si="31"/>
        <v>0</v>
      </c>
      <c r="AA63" s="60"/>
      <c r="AB63" s="61"/>
      <c r="AC63" s="50"/>
    </row>
    <row r="64" spans="2:30" s="47" customFormat="1" x14ac:dyDescent="0.35">
      <c r="B64" s="62"/>
      <c r="C64" s="63"/>
      <c r="D64" s="64"/>
      <c r="E64" s="64"/>
      <c r="F64" s="64"/>
      <c r="G64" s="64"/>
      <c r="H64" s="64"/>
      <c r="I64" s="64"/>
      <c r="J64" s="64"/>
      <c r="K64" s="64"/>
      <c r="L64" s="64"/>
      <c r="M64" s="64"/>
      <c r="N64" s="64"/>
      <c r="O64" s="64"/>
      <c r="P64" s="64"/>
      <c r="Q64" s="64"/>
      <c r="R64" s="64"/>
      <c r="S64" s="64"/>
      <c r="T64" s="64"/>
      <c r="U64" s="64"/>
      <c r="V64" s="64"/>
      <c r="W64" s="64"/>
      <c r="X64" s="64"/>
      <c r="Y64" s="64"/>
      <c r="Z64" s="64"/>
      <c r="AA64" s="64"/>
      <c r="AB64" s="65"/>
      <c r="AC64" s="66"/>
    </row>
    <row r="65" spans="2:30" x14ac:dyDescent="0.35">
      <c r="B65" s="70"/>
    </row>
    <row r="66" spans="2:30" x14ac:dyDescent="0.35">
      <c r="D66" s="149" t="s">
        <v>0</v>
      </c>
      <c r="E66" s="150"/>
      <c r="F66" s="150"/>
      <c r="G66" s="150"/>
      <c r="H66" s="150"/>
      <c r="I66" s="150"/>
      <c r="J66" s="150"/>
      <c r="K66" s="150"/>
      <c r="L66" s="151"/>
      <c r="M66" s="152" t="s">
        <v>1</v>
      </c>
      <c r="N66" s="153"/>
      <c r="O66" s="153"/>
      <c r="P66" s="153"/>
      <c r="Q66" s="153"/>
      <c r="R66" s="153"/>
      <c r="S66" s="153"/>
      <c r="T66" s="153"/>
      <c r="U66" s="153"/>
      <c r="V66" s="153"/>
      <c r="W66" s="153"/>
      <c r="X66" s="153"/>
      <c r="Y66" s="153"/>
      <c r="Z66" s="153"/>
      <c r="AA66" s="154"/>
    </row>
    <row r="67" spans="2:30" ht="40.5" x14ac:dyDescent="0.35">
      <c r="B67" s="2" t="s">
        <v>104</v>
      </c>
      <c r="C67" s="3" t="s">
        <v>83</v>
      </c>
      <c r="D67" s="3" t="s">
        <v>84</v>
      </c>
      <c r="E67" s="3" t="s">
        <v>85</v>
      </c>
      <c r="F67" s="3" t="s">
        <v>86</v>
      </c>
      <c r="G67" s="3" t="s">
        <v>87</v>
      </c>
      <c r="H67" s="113" t="s">
        <v>124</v>
      </c>
      <c r="I67" s="3" t="s">
        <v>89</v>
      </c>
      <c r="J67" s="3" t="s">
        <v>90</v>
      </c>
      <c r="K67" s="3" t="s">
        <v>125</v>
      </c>
      <c r="L67" s="3" t="s">
        <v>10</v>
      </c>
      <c r="M67" s="3" t="s">
        <v>92</v>
      </c>
      <c r="N67" s="3" t="s">
        <v>93</v>
      </c>
      <c r="O67" s="3" t="s">
        <v>94</v>
      </c>
      <c r="P67" s="3" t="s">
        <v>95</v>
      </c>
      <c r="Q67" s="3" t="s">
        <v>96</v>
      </c>
      <c r="R67" s="3" t="s">
        <v>97</v>
      </c>
      <c r="S67" s="3" t="s">
        <v>98</v>
      </c>
      <c r="T67" s="3" t="s">
        <v>99</v>
      </c>
      <c r="U67" s="3" t="s">
        <v>100</v>
      </c>
      <c r="V67" s="3" t="s">
        <v>101</v>
      </c>
      <c r="W67" s="3" t="s">
        <v>126</v>
      </c>
      <c r="X67" s="113" t="s">
        <v>127</v>
      </c>
      <c r="Y67" s="113" t="s">
        <v>128</v>
      </c>
      <c r="Z67" s="113" t="s">
        <v>129</v>
      </c>
      <c r="AA67" s="3" t="s">
        <v>22</v>
      </c>
      <c r="AB67" s="3" t="s">
        <v>23</v>
      </c>
      <c r="AD67" s="19"/>
    </row>
    <row r="68" spans="2:30" x14ac:dyDescent="0.35">
      <c r="B68" s="46" t="s">
        <v>74</v>
      </c>
      <c r="C68" s="47"/>
      <c r="D68" s="47"/>
      <c r="E68" s="47"/>
      <c r="F68" s="47"/>
      <c r="G68" s="47"/>
      <c r="H68" s="47"/>
      <c r="I68" s="47"/>
      <c r="J68" s="47"/>
      <c r="K68" s="47"/>
      <c r="L68" s="47"/>
      <c r="M68" s="48"/>
      <c r="N68" s="47"/>
      <c r="O68" s="48"/>
      <c r="P68" s="48"/>
      <c r="Q68" s="47"/>
      <c r="R68" s="48"/>
      <c r="S68" s="47"/>
      <c r="T68" s="47"/>
      <c r="U68" s="47"/>
      <c r="V68" s="47"/>
      <c r="W68" s="47"/>
      <c r="X68" s="47"/>
      <c r="Y68" s="47"/>
      <c r="Z68" s="47"/>
      <c r="AA68" s="47"/>
      <c r="AB68" s="47"/>
    </row>
    <row r="69" spans="2:30" x14ac:dyDescent="0.35">
      <c r="B69" s="51" t="s">
        <v>81</v>
      </c>
      <c r="C69" s="52">
        <f>C40*Hoja1!C6</f>
        <v>0</v>
      </c>
      <c r="D69" s="52">
        <f>D40*Hoja1!D6</f>
        <v>0</v>
      </c>
      <c r="E69" s="52">
        <f>E40*Hoja1!E6</f>
        <v>0</v>
      </c>
      <c r="F69" s="52">
        <f>F40*Hoja1!F6</f>
        <v>0</v>
      </c>
      <c r="G69" s="52">
        <f>G40*Hoja1!G6</f>
        <v>15.195612066705976</v>
      </c>
      <c r="H69" s="52">
        <f>H40*Hoja1!H6</f>
        <v>0</v>
      </c>
      <c r="I69" s="52">
        <f>I40*Hoja1!I6</f>
        <v>18.223000266536324</v>
      </c>
      <c r="J69" s="52"/>
      <c r="K69" s="52">
        <f>K40*Hoja1!J6</f>
        <v>1.7810767207171545</v>
      </c>
      <c r="L69" s="52">
        <f>L40*Hoja1!K6</f>
        <v>0</v>
      </c>
      <c r="M69" s="52">
        <f>M40*Hoja1!L6</f>
        <v>2374.6842365745711</v>
      </c>
      <c r="N69" s="52">
        <f>N40*Hoja1!M6</f>
        <v>1479.1391281661076</v>
      </c>
      <c r="O69" s="52">
        <f>O40*Hoja1!N6</f>
        <v>0</v>
      </c>
      <c r="P69" s="52">
        <f>P40*Hoja1!O6</f>
        <v>0.48243502496948504</v>
      </c>
      <c r="Q69" s="52">
        <f>Q40*Hoja1!P6</f>
        <v>0</v>
      </c>
      <c r="R69" s="52">
        <f>R40*Hoja1!Q6</f>
        <v>0</v>
      </c>
      <c r="S69" s="52">
        <f>S40*Hoja1!R6</f>
        <v>0</v>
      </c>
      <c r="T69" s="52">
        <f>T40*Hoja1!S6</f>
        <v>0</v>
      </c>
      <c r="U69" s="52">
        <f>U40*Hoja1!T6</f>
        <v>9.6865637999665388</v>
      </c>
      <c r="V69" s="52">
        <f>V40*Hoja1!U6</f>
        <v>0</v>
      </c>
      <c r="W69" s="52">
        <f>W40*Hoja1!V6</f>
        <v>0</v>
      </c>
      <c r="X69" s="52">
        <f>X40*Hoja1!W6</f>
        <v>0</v>
      </c>
      <c r="Y69" s="52">
        <f>Y40*Hoja1!X6</f>
        <v>0</v>
      </c>
      <c r="Z69" s="52">
        <f>Z40*Hoja1!Y6</f>
        <v>0</v>
      </c>
      <c r="AA69" s="52">
        <f>AA40*Hoja1!Z6</f>
        <v>0</v>
      </c>
      <c r="AB69" s="52">
        <f>AB40*Hoja1!AA6</f>
        <v>0</v>
      </c>
    </row>
    <row r="70" spans="2:30" x14ac:dyDescent="0.35">
      <c r="B70" s="51" t="s">
        <v>57</v>
      </c>
      <c r="C70" s="52">
        <f>C41*Hoja1!C7</f>
        <v>0</v>
      </c>
      <c r="D70" s="52">
        <f>D41*Hoja1!D7</f>
        <v>0</v>
      </c>
      <c r="E70" s="52">
        <f>E41*Hoja1!E7</f>
        <v>0</v>
      </c>
      <c r="F70" s="52">
        <f>F41*Hoja1!F7</f>
        <v>0</v>
      </c>
      <c r="G70" s="52">
        <f>G41*Hoja1!G7</f>
        <v>112.5946613162274</v>
      </c>
      <c r="H70" s="52">
        <f>H41*Hoja1!H7</f>
        <v>0</v>
      </c>
      <c r="I70" s="52">
        <f>I41*Hoja1!I7</f>
        <v>0</v>
      </c>
      <c r="J70" s="52"/>
      <c r="K70" s="52">
        <f>K41*Hoja1!J7</f>
        <v>0.16229437009794209</v>
      </c>
      <c r="L70" s="52">
        <f>L41*Hoja1!K7</f>
        <v>0</v>
      </c>
      <c r="M70" s="52">
        <f>M41*Hoja1!L7</f>
        <v>235.71081417590878</v>
      </c>
      <c r="N70" s="52">
        <f>N41*Hoja1!M7</f>
        <v>385.14136487933712</v>
      </c>
      <c r="O70" s="52">
        <f>O41*Hoja1!N7</f>
        <v>0</v>
      </c>
      <c r="P70" s="52">
        <f>P41*Hoja1!O7</f>
        <v>0.55317477892207778</v>
      </c>
      <c r="Q70" s="52">
        <f>Q41*Hoja1!P7</f>
        <v>0</v>
      </c>
      <c r="R70" s="52">
        <f>R41*Hoja1!Q7</f>
        <v>0</v>
      </c>
      <c r="S70" s="52">
        <f>S41*Hoja1!R7</f>
        <v>0</v>
      </c>
      <c r="T70" s="52">
        <f>T41*Hoja1!S7</f>
        <v>0</v>
      </c>
      <c r="U70" s="52">
        <f>U41*Hoja1!T7</f>
        <v>9.1676582943364178</v>
      </c>
      <c r="V70" s="52">
        <f>V41*Hoja1!U7</f>
        <v>0</v>
      </c>
      <c r="W70" s="52">
        <f>W41*Hoja1!V7</f>
        <v>0</v>
      </c>
      <c r="X70" s="52">
        <f>X41*Hoja1!W7</f>
        <v>0</v>
      </c>
      <c r="Y70" s="52">
        <f>Y41*Hoja1!X7</f>
        <v>0</v>
      </c>
      <c r="Z70" s="52">
        <f>Z41*Hoja1!Y7</f>
        <v>0</v>
      </c>
      <c r="AA70" s="52">
        <f>AA41*Hoja1!Z7</f>
        <v>0</v>
      </c>
      <c r="AB70" s="52">
        <f>AB41*Hoja1!AA7</f>
        <v>0</v>
      </c>
    </row>
    <row r="71" spans="2:30" x14ac:dyDescent="0.35">
      <c r="B71" s="55" t="s">
        <v>58</v>
      </c>
      <c r="C71" s="53">
        <f>SUM(C69:C70)</f>
        <v>0</v>
      </c>
      <c r="D71" s="53">
        <f t="shared" ref="D71:AA71" si="32">SUM(D69:D70)</f>
        <v>0</v>
      </c>
      <c r="E71" s="53">
        <f t="shared" si="32"/>
        <v>0</v>
      </c>
      <c r="F71" s="53">
        <f t="shared" si="32"/>
        <v>0</v>
      </c>
      <c r="G71" s="53">
        <f t="shared" si="32"/>
        <v>127.79027338293338</v>
      </c>
      <c r="H71" s="53">
        <f t="shared" si="32"/>
        <v>0</v>
      </c>
      <c r="I71" s="53">
        <f t="shared" si="32"/>
        <v>18.223000266536324</v>
      </c>
      <c r="J71" s="53">
        <f t="shared" si="32"/>
        <v>0</v>
      </c>
      <c r="K71" s="53">
        <f t="shared" si="32"/>
        <v>1.9433710908150965</v>
      </c>
      <c r="L71" s="53">
        <f t="shared" si="32"/>
        <v>0</v>
      </c>
      <c r="M71" s="53">
        <f t="shared" si="32"/>
        <v>2610.3950507504796</v>
      </c>
      <c r="N71" s="53">
        <f t="shared" si="32"/>
        <v>1864.2804930454447</v>
      </c>
      <c r="O71" s="53">
        <f t="shared" si="32"/>
        <v>0</v>
      </c>
      <c r="P71" s="53">
        <f t="shared" si="32"/>
        <v>1.0356098038915629</v>
      </c>
      <c r="Q71" s="53">
        <f t="shared" si="32"/>
        <v>0</v>
      </c>
      <c r="R71" s="53">
        <f t="shared" si="32"/>
        <v>0</v>
      </c>
      <c r="S71" s="53">
        <f t="shared" si="32"/>
        <v>0</v>
      </c>
      <c r="T71" s="53">
        <f t="shared" si="32"/>
        <v>0</v>
      </c>
      <c r="U71" s="53">
        <f t="shared" si="32"/>
        <v>18.854222094302955</v>
      </c>
      <c r="V71" s="53">
        <f t="shared" si="32"/>
        <v>0</v>
      </c>
      <c r="W71" s="53">
        <f t="shared" si="32"/>
        <v>0</v>
      </c>
      <c r="X71" s="53">
        <f t="shared" si="32"/>
        <v>0</v>
      </c>
      <c r="Y71" s="53">
        <f t="shared" ref="Y71:Z71" si="33">SUM(Y69:Y70)</f>
        <v>0</v>
      </c>
      <c r="Z71" s="53">
        <f t="shared" si="33"/>
        <v>0</v>
      </c>
      <c r="AA71" s="53">
        <f t="shared" si="32"/>
        <v>0</v>
      </c>
      <c r="AB71" s="53">
        <f>AB42*Hoja1!AA8</f>
        <v>0</v>
      </c>
    </row>
    <row r="72" spans="2:30" x14ac:dyDescent="0.35">
      <c r="B72" s="51" t="s">
        <v>59</v>
      </c>
      <c r="C72" s="52">
        <f>C43*Hoja1!C9</f>
        <v>0</v>
      </c>
      <c r="D72" s="52">
        <f>D43*Hoja1!D9</f>
        <v>0</v>
      </c>
      <c r="E72" s="52">
        <f>E43*Hoja1!E9</f>
        <v>0</v>
      </c>
      <c r="F72" s="52">
        <f>F43*Hoja1!F9</f>
        <v>0</v>
      </c>
      <c r="G72" s="52">
        <f>G43*Hoja1!G9</f>
        <v>0</v>
      </c>
      <c r="H72" s="52">
        <f>H43*Hoja1!H9</f>
        <v>0</v>
      </c>
      <c r="I72" s="52">
        <f>I43*Hoja1!I9</f>
        <v>0</v>
      </c>
      <c r="J72" s="52"/>
      <c r="K72" s="52">
        <f>K43*Hoja1!J9</f>
        <v>0</v>
      </c>
      <c r="L72" s="52">
        <f>L43*Hoja1!K9</f>
        <v>0</v>
      </c>
      <c r="M72" s="52">
        <f>M43*Hoja1!L9</f>
        <v>177.37802094912712</v>
      </c>
      <c r="N72" s="52">
        <f>N43*Hoja1!M9</f>
        <v>94.828422287660217</v>
      </c>
      <c r="O72" s="52">
        <f>O43*Hoja1!N9</f>
        <v>2.2496703541442464E-2</v>
      </c>
      <c r="P72" s="52">
        <f>P43*Hoja1!O9</f>
        <v>0</v>
      </c>
      <c r="Q72" s="52">
        <f>Q43*Hoja1!P9</f>
        <v>0</v>
      </c>
      <c r="R72" s="52">
        <f>R43*Hoja1!Q9</f>
        <v>0</v>
      </c>
      <c r="S72" s="52">
        <f>S43*Hoja1!R9</f>
        <v>0</v>
      </c>
      <c r="T72" s="52">
        <f>T43*Hoja1!S9</f>
        <v>0</v>
      </c>
      <c r="U72" s="52">
        <f>U43*Hoja1!T9</f>
        <v>0.2175325014055417</v>
      </c>
      <c r="V72" s="52">
        <f>V43*Hoja1!U9</f>
        <v>0</v>
      </c>
      <c r="W72" s="52">
        <f>W43*Hoja1!V9</f>
        <v>0</v>
      </c>
      <c r="X72" s="52">
        <f>X43*Hoja1!W9</f>
        <v>0</v>
      </c>
      <c r="Y72" s="52">
        <f>Y43*Hoja1!X9</f>
        <v>0</v>
      </c>
      <c r="Z72" s="52">
        <f>Z43*Hoja1!Y9</f>
        <v>0</v>
      </c>
      <c r="AA72" s="52">
        <f>AA43*Hoja1!Z9</f>
        <v>0</v>
      </c>
      <c r="AB72" s="52">
        <f>AB43*Hoja1!AA9</f>
        <v>0</v>
      </c>
    </row>
    <row r="73" spans="2:30" x14ac:dyDescent="0.35">
      <c r="B73" s="51" t="s">
        <v>60</v>
      </c>
      <c r="C73" s="52">
        <f>C44*Hoja1!C10</f>
        <v>0</v>
      </c>
      <c r="D73" s="52">
        <f>D44*Hoja1!D10</f>
        <v>0</v>
      </c>
      <c r="E73" s="52">
        <f>E44*Hoja1!E10</f>
        <v>0</v>
      </c>
      <c r="F73" s="52">
        <f>F44*Hoja1!F10</f>
        <v>0</v>
      </c>
      <c r="G73" s="52">
        <f>G44*Hoja1!G10</f>
        <v>1.9923707131750443E-2</v>
      </c>
      <c r="H73" s="52">
        <f>H44*Hoja1!H10</f>
        <v>0</v>
      </c>
      <c r="I73" s="52">
        <f>I44*Hoja1!I10</f>
        <v>1.7660738987149696</v>
      </c>
      <c r="J73" s="52"/>
      <c r="K73" s="52">
        <f>K44*Hoja1!J10</f>
        <v>0</v>
      </c>
      <c r="L73" s="52">
        <f>L44*Hoja1!K10</f>
        <v>0</v>
      </c>
      <c r="M73" s="52">
        <f>M44*Hoja1!L10</f>
        <v>709.40037869038895</v>
      </c>
      <c r="N73" s="52">
        <f>N44*Hoja1!M10</f>
        <v>88.713010025522351</v>
      </c>
      <c r="O73" s="52">
        <f>O44*Hoja1!N10</f>
        <v>0</v>
      </c>
      <c r="P73" s="52">
        <f>P44*Hoja1!O10</f>
        <v>0</v>
      </c>
      <c r="Q73" s="52">
        <f>Q44*Hoja1!P10</f>
        <v>0</v>
      </c>
      <c r="R73" s="52">
        <f>R44*Hoja1!Q10</f>
        <v>110.14939574891442</v>
      </c>
      <c r="S73" s="52">
        <f>S44*Hoja1!R10</f>
        <v>0</v>
      </c>
      <c r="T73" s="52">
        <f>T44*Hoja1!S10</f>
        <v>0</v>
      </c>
      <c r="U73" s="52">
        <f>U44*Hoja1!T10</f>
        <v>0</v>
      </c>
      <c r="V73" s="52">
        <f>V44*Hoja1!U10</f>
        <v>0</v>
      </c>
      <c r="W73" s="52">
        <f>W44*Hoja1!V10</f>
        <v>0</v>
      </c>
      <c r="X73" s="52">
        <f>X44*Hoja1!W10</f>
        <v>0</v>
      </c>
      <c r="Y73" s="52">
        <f>Y44*Hoja1!X10</f>
        <v>0</v>
      </c>
      <c r="Z73" s="52">
        <f>Z44*Hoja1!Y10</f>
        <v>0</v>
      </c>
      <c r="AA73" s="52">
        <f>AA44*Hoja1!Z10</f>
        <v>0</v>
      </c>
      <c r="AB73" s="52">
        <f>AB44*Hoja1!AA10</f>
        <v>0</v>
      </c>
    </row>
    <row r="74" spans="2:30" x14ac:dyDescent="0.35">
      <c r="B74" s="51" t="s">
        <v>61</v>
      </c>
      <c r="C74" s="52">
        <f>C45*Hoja1!C11</f>
        <v>0</v>
      </c>
      <c r="D74" s="52">
        <f>D45*Hoja1!D11</f>
        <v>0</v>
      </c>
      <c r="E74" s="52">
        <f>E45*Hoja1!E11</f>
        <v>0</v>
      </c>
      <c r="F74" s="52">
        <f>F45*Hoja1!F11</f>
        <v>0</v>
      </c>
      <c r="G74" s="52">
        <f>G45*Hoja1!G11</f>
        <v>0</v>
      </c>
      <c r="H74" s="52">
        <f>H45*Hoja1!H11</f>
        <v>0</v>
      </c>
      <c r="I74" s="52">
        <f>I45*Hoja1!I11</f>
        <v>0</v>
      </c>
      <c r="J74" s="52"/>
      <c r="K74" s="52">
        <f>K45*Hoja1!J11</f>
        <v>0</v>
      </c>
      <c r="L74" s="52">
        <f>L45*Hoja1!K11</f>
        <v>0</v>
      </c>
      <c r="M74" s="52">
        <f>M45*Hoja1!L11</f>
        <v>742.80383990864095</v>
      </c>
      <c r="N74" s="52">
        <f>N45*Hoja1!M11</f>
        <v>61.008714723106898</v>
      </c>
      <c r="O74" s="52">
        <f>O45*Hoja1!N11</f>
        <v>0</v>
      </c>
      <c r="P74" s="52">
        <f>P45*Hoja1!O11</f>
        <v>0</v>
      </c>
      <c r="Q74" s="52">
        <f>Q45*Hoja1!P11</f>
        <v>0</v>
      </c>
      <c r="R74" s="52">
        <f>R45*Hoja1!Q11</f>
        <v>0</v>
      </c>
      <c r="S74" s="52">
        <f>S45*Hoja1!R11</f>
        <v>0</v>
      </c>
      <c r="T74" s="52">
        <f>T45*Hoja1!S11</f>
        <v>0</v>
      </c>
      <c r="U74" s="52">
        <f>U45*Hoja1!T11</f>
        <v>0</v>
      </c>
      <c r="V74" s="52">
        <f>V45*Hoja1!U11</f>
        <v>0</v>
      </c>
      <c r="W74" s="52">
        <f>W45*Hoja1!V11</f>
        <v>0</v>
      </c>
      <c r="X74" s="52">
        <f>X45*Hoja1!W11</f>
        <v>0</v>
      </c>
      <c r="Y74" s="52">
        <f>Y45*Hoja1!X11</f>
        <v>0</v>
      </c>
      <c r="Z74" s="52">
        <f>Z45*Hoja1!Y11</f>
        <v>0</v>
      </c>
      <c r="AA74" s="52">
        <f>AA45*Hoja1!Z11</f>
        <v>0</v>
      </c>
      <c r="AB74" s="52">
        <f>AB45*Hoja1!AA11</f>
        <v>0</v>
      </c>
    </row>
    <row r="75" spans="2:30" x14ac:dyDescent="0.35">
      <c r="B75" s="56" t="s">
        <v>141</v>
      </c>
      <c r="C75" s="53">
        <f>SUM(C72:C74)</f>
        <v>0</v>
      </c>
      <c r="D75" s="53">
        <f t="shared" ref="D75:AB75" si="34">SUM(D72:D74)</f>
        <v>0</v>
      </c>
      <c r="E75" s="53">
        <f t="shared" si="34"/>
        <v>0</v>
      </c>
      <c r="F75" s="53">
        <f t="shared" si="34"/>
        <v>0</v>
      </c>
      <c r="G75" s="53">
        <f t="shared" si="34"/>
        <v>1.9923707131750443E-2</v>
      </c>
      <c r="H75" s="53">
        <f t="shared" si="34"/>
        <v>0</v>
      </c>
      <c r="I75" s="53">
        <f t="shared" si="34"/>
        <v>1.7660738987149696</v>
      </c>
      <c r="J75" s="53">
        <f t="shared" si="34"/>
        <v>0</v>
      </c>
      <c r="K75" s="53">
        <f t="shared" si="34"/>
        <v>0</v>
      </c>
      <c r="L75" s="53">
        <f t="shared" si="34"/>
        <v>0</v>
      </c>
      <c r="M75" s="53">
        <f t="shared" si="34"/>
        <v>1629.5822395481568</v>
      </c>
      <c r="N75" s="53">
        <f t="shared" si="34"/>
        <v>244.55014703628945</v>
      </c>
      <c r="O75" s="53">
        <f t="shared" si="34"/>
        <v>2.2496703541442464E-2</v>
      </c>
      <c r="P75" s="53">
        <f t="shared" si="34"/>
        <v>0</v>
      </c>
      <c r="Q75" s="53">
        <f t="shared" si="34"/>
        <v>0</v>
      </c>
      <c r="R75" s="53">
        <f t="shared" si="34"/>
        <v>110.14939574891442</v>
      </c>
      <c r="S75" s="53">
        <f t="shared" si="34"/>
        <v>0</v>
      </c>
      <c r="T75" s="53">
        <f t="shared" si="34"/>
        <v>0</v>
      </c>
      <c r="U75" s="53">
        <f t="shared" si="34"/>
        <v>0.2175325014055417</v>
      </c>
      <c r="V75" s="53">
        <f t="shared" si="34"/>
        <v>0</v>
      </c>
      <c r="W75" s="53">
        <f t="shared" si="34"/>
        <v>0</v>
      </c>
      <c r="X75" s="53">
        <f t="shared" si="34"/>
        <v>0</v>
      </c>
      <c r="Y75" s="53">
        <f t="shared" ref="Y75:Z75" si="35">SUM(Y72:Y74)</f>
        <v>0</v>
      </c>
      <c r="Z75" s="53">
        <f t="shared" si="35"/>
        <v>0</v>
      </c>
      <c r="AA75" s="53">
        <f t="shared" si="34"/>
        <v>0</v>
      </c>
      <c r="AB75" s="53">
        <f t="shared" si="34"/>
        <v>0</v>
      </c>
    </row>
    <row r="76" spans="2:30" x14ac:dyDescent="0.35">
      <c r="B76" s="51" t="s">
        <v>63</v>
      </c>
      <c r="C76" s="52">
        <f>C47*Hoja1!C13</f>
        <v>0</v>
      </c>
      <c r="D76" s="52">
        <f>D47*Hoja1!D13</f>
        <v>14.575715177740793</v>
      </c>
      <c r="E76" s="52">
        <f>E47*Hoja1!E13</f>
        <v>0</v>
      </c>
      <c r="F76" s="52">
        <f>F47*Hoja1!F13</f>
        <v>0</v>
      </c>
      <c r="G76" s="52">
        <f>G47*Hoja1!G13</f>
        <v>0</v>
      </c>
      <c r="H76" s="52">
        <f>H47*Hoja1!H13</f>
        <v>1213.7423494659711</v>
      </c>
      <c r="I76" s="52">
        <f>I47*Hoja1!I13</f>
        <v>0</v>
      </c>
      <c r="J76" s="52"/>
      <c r="K76" s="52">
        <f>K47*Hoja1!J13</f>
        <v>0</v>
      </c>
      <c r="L76" s="52">
        <f>L47*Hoja1!K13</f>
        <v>0</v>
      </c>
      <c r="M76" s="52">
        <f>M47*Hoja1!L13</f>
        <v>95.436108759073235</v>
      </c>
      <c r="N76" s="52">
        <f>N47*Hoja1!M13</f>
        <v>0</v>
      </c>
      <c r="O76" s="52">
        <f>O47*Hoja1!N13</f>
        <v>0</v>
      </c>
      <c r="P76" s="52">
        <f>P47*Hoja1!O13</f>
        <v>0</v>
      </c>
      <c r="Q76" s="52">
        <f>Q47*Hoja1!P13</f>
        <v>0</v>
      </c>
      <c r="R76" s="52">
        <f>R47*Hoja1!Q13</f>
        <v>36.982443098184952</v>
      </c>
      <c r="S76" s="52">
        <f>S47*Hoja1!R13</f>
        <v>0</v>
      </c>
      <c r="T76" s="52">
        <f>T47*Hoja1!S13</f>
        <v>0</v>
      </c>
      <c r="U76" s="52">
        <f>U47*Hoja1!T13</f>
        <v>0</v>
      </c>
      <c r="V76" s="52">
        <f>V47*Hoja1!U13</f>
        <v>0</v>
      </c>
      <c r="W76" s="52">
        <f>W47*Hoja1!V13</f>
        <v>0</v>
      </c>
      <c r="X76" s="52">
        <f>X47*Hoja1!W13</f>
        <v>0</v>
      </c>
      <c r="Y76" s="52">
        <f>Y47*Hoja1!X13</f>
        <v>0</v>
      </c>
      <c r="Z76" s="52">
        <f>Z47*Hoja1!Y13</f>
        <v>0</v>
      </c>
      <c r="AA76" s="52">
        <f>AA47*Hoja1!Z13</f>
        <v>0</v>
      </c>
      <c r="AB76" s="52">
        <f>AB47*Hoja1!AA13</f>
        <v>0</v>
      </c>
    </row>
    <row r="77" spans="2:30" x14ac:dyDescent="0.35">
      <c r="B77" s="51" t="s">
        <v>64</v>
      </c>
      <c r="C77" s="52">
        <f>C48*Hoja1!C14</f>
        <v>0</v>
      </c>
      <c r="D77" s="52">
        <f>D48*Hoja1!D14</f>
        <v>13.310213173154954</v>
      </c>
      <c r="E77" s="52">
        <f>E48*Hoja1!E14</f>
        <v>0</v>
      </c>
      <c r="F77" s="52">
        <f>F48*Hoja1!F14</f>
        <v>0</v>
      </c>
      <c r="G77" s="52">
        <f>G48*Hoja1!G14</f>
        <v>0</v>
      </c>
      <c r="H77" s="52">
        <f>H48*Hoja1!H14</f>
        <v>0</v>
      </c>
      <c r="I77" s="52">
        <f>I48*Hoja1!I14</f>
        <v>0</v>
      </c>
      <c r="J77" s="52"/>
      <c r="K77" s="52">
        <f>K48*Hoja1!J14</f>
        <v>12.542208706504338</v>
      </c>
      <c r="L77" s="52">
        <f>L48*Hoja1!K14</f>
        <v>0</v>
      </c>
      <c r="M77" s="52">
        <f>M48*Hoja1!L14</f>
        <v>1142.536326409529</v>
      </c>
      <c r="N77" s="52">
        <f>N48*Hoja1!M14</f>
        <v>96.764293738545817</v>
      </c>
      <c r="O77" s="52">
        <f>O48*Hoja1!N14</f>
        <v>1.5428613008660255</v>
      </c>
      <c r="P77" s="52">
        <f>P48*Hoja1!O14</f>
        <v>0</v>
      </c>
      <c r="Q77" s="52">
        <f>Q48*Hoja1!P14</f>
        <v>0</v>
      </c>
      <c r="R77" s="52">
        <f>R48*Hoja1!Q14</f>
        <v>92.679995916662818</v>
      </c>
      <c r="S77" s="52">
        <f>S48*Hoja1!R14</f>
        <v>385.35753718271206</v>
      </c>
      <c r="T77" s="52">
        <f>T48*Hoja1!S14</f>
        <v>0</v>
      </c>
      <c r="U77" s="52">
        <f>U48*Hoja1!T14</f>
        <v>0</v>
      </c>
      <c r="V77" s="52">
        <f>V48*Hoja1!U14</f>
        <v>0</v>
      </c>
      <c r="W77" s="52">
        <f>W48*Hoja1!V14</f>
        <v>0</v>
      </c>
      <c r="X77" s="52">
        <f>X48*Hoja1!W14</f>
        <v>0</v>
      </c>
      <c r="Y77" s="52">
        <f>Y48*Hoja1!X14</f>
        <v>0</v>
      </c>
      <c r="Z77" s="52">
        <f>Z48*Hoja1!Y14</f>
        <v>0</v>
      </c>
      <c r="AA77" s="52">
        <f>AA48*Hoja1!Z14</f>
        <v>0</v>
      </c>
      <c r="AB77" s="52">
        <f>AB48*Hoja1!AA14</f>
        <v>0</v>
      </c>
    </row>
    <row r="78" spans="2:30" x14ac:dyDescent="0.35">
      <c r="B78" s="51" t="s">
        <v>65</v>
      </c>
      <c r="C78" s="52">
        <f>C49*Hoja1!C15</f>
        <v>0</v>
      </c>
      <c r="D78" s="52">
        <f>D49*Hoja1!D15</f>
        <v>0.12152288188934164</v>
      </c>
      <c r="E78" s="52">
        <f>E49*Hoja1!E15</f>
        <v>0</v>
      </c>
      <c r="F78" s="52">
        <f>F49*Hoja1!F15</f>
        <v>0</v>
      </c>
      <c r="G78" s="52">
        <f>G49*Hoja1!G15</f>
        <v>0</v>
      </c>
      <c r="H78" s="52">
        <f>H49*Hoja1!H15</f>
        <v>0</v>
      </c>
      <c r="I78" s="52">
        <f>I49*Hoja1!I15</f>
        <v>0</v>
      </c>
      <c r="J78" s="52"/>
      <c r="K78" s="52">
        <f>K49*Hoja1!J15</f>
        <v>0</v>
      </c>
      <c r="L78" s="52">
        <f>L49*Hoja1!K15</f>
        <v>0</v>
      </c>
      <c r="M78" s="52">
        <f>M49*Hoja1!L15</f>
        <v>17.17573409425367</v>
      </c>
      <c r="N78" s="52">
        <f>N49*Hoja1!M15</f>
        <v>0.33626562190228831</v>
      </c>
      <c r="O78" s="52">
        <f>O49*Hoja1!N15</f>
        <v>0</v>
      </c>
      <c r="P78" s="52">
        <f>P49*Hoja1!O15</f>
        <v>0</v>
      </c>
      <c r="Q78" s="52">
        <f>Q49*Hoja1!P15</f>
        <v>0</v>
      </c>
      <c r="R78" s="52">
        <f>R49*Hoja1!Q15</f>
        <v>0.8479231225503655</v>
      </c>
      <c r="S78" s="52">
        <f>S49*Hoja1!R15</f>
        <v>3.5900253101858444</v>
      </c>
      <c r="T78" s="52">
        <f>T49*Hoja1!S15</f>
        <v>0</v>
      </c>
      <c r="U78" s="52">
        <f>U49*Hoja1!T15</f>
        <v>0</v>
      </c>
      <c r="V78" s="52">
        <f>V49*Hoja1!U15</f>
        <v>0</v>
      </c>
      <c r="W78" s="52">
        <f>W49*Hoja1!V15</f>
        <v>0</v>
      </c>
      <c r="X78" s="52">
        <f>X49*Hoja1!W15</f>
        <v>0</v>
      </c>
      <c r="Y78" s="52">
        <f>Y49*Hoja1!X15</f>
        <v>0</v>
      </c>
      <c r="Z78" s="52">
        <f>Z49*Hoja1!Y15</f>
        <v>0</v>
      </c>
      <c r="AA78" s="52">
        <f>AA49*Hoja1!Z15</f>
        <v>0</v>
      </c>
      <c r="AB78" s="52">
        <f>AB49*Hoja1!AA15</f>
        <v>0</v>
      </c>
    </row>
    <row r="79" spans="2:30" x14ac:dyDescent="0.35">
      <c r="B79" s="51" t="s">
        <v>66</v>
      </c>
      <c r="C79" s="52">
        <f>C50*Hoja1!C16</f>
        <v>0</v>
      </c>
      <c r="D79" s="52">
        <f>D50*Hoja1!D16</f>
        <v>0.89268454275604281</v>
      </c>
      <c r="E79" s="52">
        <f>E50*Hoja1!E16</f>
        <v>0</v>
      </c>
      <c r="F79" s="52">
        <f>F50*Hoja1!F16</f>
        <v>0</v>
      </c>
      <c r="G79" s="52">
        <f>G50*Hoja1!G16</f>
        <v>0</v>
      </c>
      <c r="H79" s="52">
        <f>H50*Hoja1!H16</f>
        <v>0</v>
      </c>
      <c r="I79" s="52">
        <f>I50*Hoja1!I16</f>
        <v>0</v>
      </c>
      <c r="J79" s="52"/>
      <c r="K79" s="52">
        <f>K50*Hoja1!J16</f>
        <v>0</v>
      </c>
      <c r="L79" s="52">
        <f>L50*Hoja1!K16</f>
        <v>0</v>
      </c>
      <c r="M79" s="52">
        <f>M50*Hoja1!L16</f>
        <v>149.39548858910993</v>
      </c>
      <c r="N79" s="52">
        <f>N50*Hoja1!M16</f>
        <v>2.9715021444727322E-2</v>
      </c>
      <c r="O79" s="52">
        <f>O50*Hoja1!N16</f>
        <v>0</v>
      </c>
      <c r="P79" s="52">
        <f>P50*Hoja1!O16</f>
        <v>0</v>
      </c>
      <c r="Q79" s="52">
        <f>Q50*Hoja1!P16</f>
        <v>0</v>
      </c>
      <c r="R79" s="52">
        <f>R50*Hoja1!Q16</f>
        <v>6.2286859328715138</v>
      </c>
      <c r="S79" s="52">
        <f>S50*Hoja1!R16</f>
        <v>105.78509413611735</v>
      </c>
      <c r="T79" s="52">
        <f>T50*Hoja1!S16</f>
        <v>0</v>
      </c>
      <c r="U79" s="52">
        <f>U50*Hoja1!T16</f>
        <v>0</v>
      </c>
      <c r="V79" s="52">
        <f>V50*Hoja1!U16</f>
        <v>0</v>
      </c>
      <c r="W79" s="52">
        <f>W50*Hoja1!V16</f>
        <v>0</v>
      </c>
      <c r="X79" s="52">
        <f>X50*Hoja1!W16</f>
        <v>0</v>
      </c>
      <c r="Y79" s="52">
        <f>Y50*Hoja1!X16</f>
        <v>0</v>
      </c>
      <c r="Z79" s="52">
        <f>Z50*Hoja1!Y16</f>
        <v>0</v>
      </c>
      <c r="AA79" s="52">
        <f>AA50*Hoja1!Z16</f>
        <v>0</v>
      </c>
      <c r="AB79" s="52">
        <f>AB50*Hoja1!AA16</f>
        <v>0</v>
      </c>
    </row>
    <row r="80" spans="2:30" x14ac:dyDescent="0.35">
      <c r="B80" s="51" t="s">
        <v>67</v>
      </c>
      <c r="C80" s="52">
        <f>C51*Hoja1!C17</f>
        <v>0</v>
      </c>
      <c r="D80" s="52">
        <f>D51*Hoja1!D17</f>
        <v>0</v>
      </c>
      <c r="E80" s="52">
        <f>E51*Hoja1!E17</f>
        <v>0</v>
      </c>
      <c r="F80" s="52">
        <f>F51*Hoja1!F17</f>
        <v>0</v>
      </c>
      <c r="G80" s="52">
        <f>G51*Hoja1!G17</f>
        <v>0</v>
      </c>
      <c r="H80" s="52">
        <f>H51*Hoja1!H17</f>
        <v>0</v>
      </c>
      <c r="I80" s="52">
        <f>I51*Hoja1!I17</f>
        <v>0</v>
      </c>
      <c r="J80" s="52"/>
      <c r="K80" s="52">
        <f>K51*Hoja1!J17</f>
        <v>0</v>
      </c>
      <c r="L80" s="52">
        <f>L51*Hoja1!K17</f>
        <v>0</v>
      </c>
      <c r="M80" s="52">
        <f>M51*Hoja1!L17</f>
        <v>171.20550061513632</v>
      </c>
      <c r="N80" s="52">
        <f>N51*Hoja1!M17</f>
        <v>9.9766745351071524</v>
      </c>
      <c r="O80" s="52">
        <f>O51*Hoja1!N17</f>
        <v>0</v>
      </c>
      <c r="P80" s="52">
        <f>P51*Hoja1!O17</f>
        <v>0</v>
      </c>
      <c r="Q80" s="52">
        <f>Q51*Hoja1!P17</f>
        <v>0</v>
      </c>
      <c r="R80" s="52">
        <f>R51*Hoja1!Q17</f>
        <v>0</v>
      </c>
      <c r="S80" s="52">
        <f>S51*Hoja1!R17</f>
        <v>163.87324403356004</v>
      </c>
      <c r="T80" s="52">
        <f>T51*Hoja1!S17</f>
        <v>0</v>
      </c>
      <c r="U80" s="52">
        <f>U51*Hoja1!T17</f>
        <v>0</v>
      </c>
      <c r="V80" s="52">
        <f>V51*Hoja1!U17</f>
        <v>0</v>
      </c>
      <c r="W80" s="52">
        <f>W51*Hoja1!V17</f>
        <v>0</v>
      </c>
      <c r="X80" s="52">
        <f>X51*Hoja1!W17</f>
        <v>0</v>
      </c>
      <c r="Y80" s="52">
        <f>Y51*Hoja1!X17</f>
        <v>0</v>
      </c>
      <c r="Z80" s="52">
        <f>Z51*Hoja1!Y17</f>
        <v>0</v>
      </c>
      <c r="AA80" s="52">
        <f>AA51*Hoja1!Z17</f>
        <v>0</v>
      </c>
      <c r="AB80" s="52">
        <f>AB51*Hoja1!AA17</f>
        <v>0</v>
      </c>
    </row>
    <row r="81" spans="2:28" x14ac:dyDescent="0.35">
      <c r="B81" s="51" t="s">
        <v>68</v>
      </c>
      <c r="C81" s="52">
        <f>C52*Hoja1!C18</f>
        <v>0</v>
      </c>
      <c r="D81" s="52">
        <f>D52*Hoja1!D18</f>
        <v>15.551229643857397</v>
      </c>
      <c r="E81" s="52">
        <f>E52*Hoja1!E18</f>
        <v>0</v>
      </c>
      <c r="F81" s="52">
        <f>F52*Hoja1!F18</f>
        <v>0</v>
      </c>
      <c r="G81" s="52">
        <f>G52*Hoja1!G18</f>
        <v>0</v>
      </c>
      <c r="H81" s="52">
        <f>H52*Hoja1!H18</f>
        <v>0</v>
      </c>
      <c r="I81" s="52">
        <f>I52*Hoja1!I18</f>
        <v>0</v>
      </c>
      <c r="J81" s="52"/>
      <c r="K81" s="52">
        <f>K52*Hoja1!J18</f>
        <v>0</v>
      </c>
      <c r="L81" s="52">
        <f>L52*Hoja1!K18</f>
        <v>0</v>
      </c>
      <c r="M81" s="52">
        <f>M52*Hoja1!L18</f>
        <v>538.54155512399063</v>
      </c>
      <c r="N81" s="52">
        <f>N52*Hoja1!M18</f>
        <v>0.23544863077018582</v>
      </c>
      <c r="O81" s="52">
        <f>O52*Hoja1!N18</f>
        <v>0</v>
      </c>
      <c r="P81" s="52">
        <f>P52*Hoja1!O18</f>
        <v>0</v>
      </c>
      <c r="Q81" s="52">
        <f>Q52*Hoja1!P18</f>
        <v>0</v>
      </c>
      <c r="R81" s="52">
        <f>R52*Hoja1!Q18</f>
        <v>107.61467602976859</v>
      </c>
      <c r="S81" s="52">
        <f>S52*Hoja1!R18</f>
        <v>14.53055583807464</v>
      </c>
      <c r="T81" s="52">
        <f>T52*Hoja1!S18</f>
        <v>0</v>
      </c>
      <c r="U81" s="52">
        <f>U52*Hoja1!T18</f>
        <v>0</v>
      </c>
      <c r="V81" s="52">
        <f>V52*Hoja1!U18</f>
        <v>0</v>
      </c>
      <c r="W81" s="52">
        <f>W52*Hoja1!V18</f>
        <v>0</v>
      </c>
      <c r="X81" s="52">
        <f>X52*Hoja1!W18</f>
        <v>0</v>
      </c>
      <c r="Y81" s="52">
        <f>Y52*Hoja1!X18</f>
        <v>0</v>
      </c>
      <c r="Z81" s="52">
        <f>Z52*Hoja1!Y18</f>
        <v>0</v>
      </c>
      <c r="AA81" s="52">
        <f>AA52*Hoja1!Z18</f>
        <v>0</v>
      </c>
      <c r="AB81" s="52">
        <f>AB52*Hoja1!AA18</f>
        <v>0</v>
      </c>
    </row>
    <row r="82" spans="2:28" x14ac:dyDescent="0.35">
      <c r="B82" s="51" t="s">
        <v>69</v>
      </c>
      <c r="C82" s="52">
        <f>C53*Hoja1!C19</f>
        <v>0</v>
      </c>
      <c r="D82" s="52">
        <f>D53*Hoja1!D19</f>
        <v>9.1216189932649243</v>
      </c>
      <c r="E82" s="52">
        <f>E53*Hoja1!E19</f>
        <v>0</v>
      </c>
      <c r="F82" s="52">
        <f>F53*Hoja1!F19</f>
        <v>0</v>
      </c>
      <c r="G82" s="52">
        <f>G53*Hoja1!G19</f>
        <v>0</v>
      </c>
      <c r="H82" s="52">
        <f>H53*Hoja1!H19</f>
        <v>0</v>
      </c>
      <c r="I82" s="52">
        <f>I53*Hoja1!I19</f>
        <v>0</v>
      </c>
      <c r="J82" s="52"/>
      <c r="K82" s="52">
        <f>K53*Hoja1!J19</f>
        <v>0</v>
      </c>
      <c r="L82" s="52">
        <f>L53*Hoja1!K19</f>
        <v>0</v>
      </c>
      <c r="M82" s="52">
        <f>M53*Hoja1!L19</f>
        <v>1297.8270726636133</v>
      </c>
      <c r="N82" s="52">
        <f>N53*Hoja1!M19</f>
        <v>40.226775858272184</v>
      </c>
      <c r="O82" s="52">
        <f>O53*Hoja1!N19</f>
        <v>3.5703167557610167E-2</v>
      </c>
      <c r="P82" s="52">
        <f>P53*Hoja1!O19</f>
        <v>0</v>
      </c>
      <c r="Q82" s="52">
        <f>Q53*Hoja1!P19</f>
        <v>0</v>
      </c>
      <c r="R82" s="52">
        <f>R53*Hoja1!Q19</f>
        <v>59.387554934220987</v>
      </c>
      <c r="S82" s="52">
        <f>S53*Hoja1!R19</f>
        <v>531.5137610687184</v>
      </c>
      <c r="T82" s="52">
        <f>T53*Hoja1!S19</f>
        <v>260.0127066480257</v>
      </c>
      <c r="U82" s="52">
        <f>U53*Hoja1!T19</f>
        <v>0</v>
      </c>
      <c r="V82" s="52">
        <f>V53*Hoja1!U19</f>
        <v>0</v>
      </c>
      <c r="W82" s="52">
        <f>W53*Hoja1!V19</f>
        <v>0</v>
      </c>
      <c r="X82" s="52">
        <f>X53*Hoja1!W19</f>
        <v>0</v>
      </c>
      <c r="Y82" s="52">
        <f>Y53*Hoja1!X19</f>
        <v>0</v>
      </c>
      <c r="Z82" s="52">
        <f>Z53*Hoja1!Y19</f>
        <v>0</v>
      </c>
      <c r="AA82" s="52">
        <f>AA53*Hoja1!Z19</f>
        <v>0</v>
      </c>
      <c r="AB82" s="52">
        <f>AB53*Hoja1!AA19</f>
        <v>0</v>
      </c>
    </row>
    <row r="83" spans="2:28" x14ac:dyDescent="0.35">
      <c r="B83" s="51" t="s">
        <v>70</v>
      </c>
      <c r="C83" s="52">
        <f>C54*Hoja1!C20</f>
        <v>0</v>
      </c>
      <c r="D83" s="52">
        <f>D54*Hoja1!D20</f>
        <v>2.9515828192691842</v>
      </c>
      <c r="E83" s="52">
        <f>E54*Hoja1!E20</f>
        <v>0</v>
      </c>
      <c r="F83" s="52">
        <f>F54*Hoja1!F20</f>
        <v>0</v>
      </c>
      <c r="G83" s="52">
        <f>G54*Hoja1!G20</f>
        <v>0</v>
      </c>
      <c r="H83" s="52">
        <f>H54*Hoja1!H20</f>
        <v>0</v>
      </c>
      <c r="I83" s="52">
        <f>I54*Hoja1!I20</f>
        <v>0</v>
      </c>
      <c r="J83" s="52"/>
      <c r="K83" s="52">
        <f>K54*Hoja1!J20</f>
        <v>0</v>
      </c>
      <c r="L83" s="52">
        <f>L54*Hoja1!K20</f>
        <v>0</v>
      </c>
      <c r="M83" s="52">
        <f>M54*Hoja1!L20</f>
        <v>232.97572209719138</v>
      </c>
      <c r="N83" s="52">
        <f>N54*Hoja1!M20</f>
        <v>38.823232587020392</v>
      </c>
      <c r="O83" s="52">
        <f>O54*Hoja1!N20</f>
        <v>8.9622561163636483E-2</v>
      </c>
      <c r="P83" s="52">
        <f>P54*Hoja1!O20</f>
        <v>0</v>
      </c>
      <c r="Q83" s="52">
        <f>Q54*Hoja1!P20</f>
        <v>0</v>
      </c>
      <c r="R83" s="52">
        <f>R54*Hoja1!Q20</f>
        <v>20.315496828742262</v>
      </c>
      <c r="S83" s="52">
        <f>S54*Hoja1!R20</f>
        <v>0</v>
      </c>
      <c r="T83" s="52">
        <f>T54*Hoja1!S20</f>
        <v>0</v>
      </c>
      <c r="U83" s="52">
        <f>U54*Hoja1!T20</f>
        <v>0</v>
      </c>
      <c r="V83" s="52">
        <f>V54*Hoja1!U20</f>
        <v>0</v>
      </c>
      <c r="W83" s="52">
        <f>W54*Hoja1!V20</f>
        <v>0</v>
      </c>
      <c r="X83" s="52">
        <f>X54*Hoja1!W20</f>
        <v>0</v>
      </c>
      <c r="Y83" s="52">
        <f>Y54*Hoja1!X20</f>
        <v>0</v>
      </c>
      <c r="Z83" s="52">
        <f>Z54*Hoja1!Y20</f>
        <v>0</v>
      </c>
      <c r="AA83" s="52">
        <f>AA54*Hoja1!Z20</f>
        <v>0</v>
      </c>
      <c r="AB83" s="52">
        <f>AB54*Hoja1!AA20</f>
        <v>0</v>
      </c>
    </row>
    <row r="84" spans="2:28" x14ac:dyDescent="0.35">
      <c r="B84" s="51" t="s">
        <v>71</v>
      </c>
      <c r="C84" s="52">
        <f>C55*Hoja1!C21</f>
        <v>0</v>
      </c>
      <c r="D84" s="52">
        <f>D55*Hoja1!D21</f>
        <v>23.848575001801105</v>
      </c>
      <c r="E84" s="52">
        <f>E55*Hoja1!E21</f>
        <v>0</v>
      </c>
      <c r="F84" s="52">
        <f>F55*Hoja1!F21</f>
        <v>0</v>
      </c>
      <c r="G84" s="52">
        <f>G55*Hoja1!G21</f>
        <v>0</v>
      </c>
      <c r="H84" s="52">
        <f>H55*Hoja1!H21</f>
        <v>0</v>
      </c>
      <c r="I84" s="52">
        <f>I55*Hoja1!I21</f>
        <v>0</v>
      </c>
      <c r="J84" s="52"/>
      <c r="K84" s="52">
        <f>K55*Hoja1!J21</f>
        <v>0</v>
      </c>
      <c r="L84" s="52">
        <f>L55*Hoja1!K21</f>
        <v>0</v>
      </c>
      <c r="M84" s="52">
        <f>M55*Hoja1!L21</f>
        <v>715.35550925841687</v>
      </c>
      <c r="N84" s="52">
        <f>N55*Hoja1!M21</f>
        <v>48.147370944067085</v>
      </c>
      <c r="O84" s="52">
        <f>O55*Hoja1!N21</f>
        <v>0</v>
      </c>
      <c r="P84" s="52">
        <f>P55*Hoja1!O21</f>
        <v>0</v>
      </c>
      <c r="Q84" s="52">
        <f>Q55*Hoja1!P21</f>
        <v>0</v>
      </c>
      <c r="R84" s="52">
        <f>R55*Hoja1!Q21</f>
        <v>166.40288536209701</v>
      </c>
      <c r="S84" s="52">
        <f>S55*Hoja1!R21</f>
        <v>20.189089601940246</v>
      </c>
      <c r="T84" s="52">
        <f>T55*Hoja1!S21</f>
        <v>0</v>
      </c>
      <c r="U84" s="52">
        <f>U55*Hoja1!T21</f>
        <v>0</v>
      </c>
      <c r="V84" s="52">
        <f>V55*Hoja1!U21</f>
        <v>0</v>
      </c>
      <c r="W84" s="52">
        <f>W55*Hoja1!V21</f>
        <v>0</v>
      </c>
      <c r="X84" s="52">
        <f>X55*Hoja1!W21</f>
        <v>0</v>
      </c>
      <c r="Y84" s="52">
        <f>Y55*Hoja1!X21</f>
        <v>0</v>
      </c>
      <c r="Z84" s="52">
        <f>Z55*Hoja1!Y21</f>
        <v>0</v>
      </c>
      <c r="AA84" s="52">
        <f>AA55*Hoja1!Z21</f>
        <v>0</v>
      </c>
      <c r="AB84" s="52">
        <f>AB55*Hoja1!AA21</f>
        <v>0</v>
      </c>
    </row>
    <row r="85" spans="2:28" x14ac:dyDescent="0.35">
      <c r="B85" s="56" t="s">
        <v>136</v>
      </c>
      <c r="C85" s="53">
        <f>SUM(C76:C84)</f>
        <v>0</v>
      </c>
      <c r="D85" s="53">
        <f t="shared" ref="D85:AB85" si="36">SUM(D76:D84)</f>
        <v>80.373142233733745</v>
      </c>
      <c r="E85" s="53">
        <f t="shared" si="36"/>
        <v>0</v>
      </c>
      <c r="F85" s="53">
        <f t="shared" si="36"/>
        <v>0</v>
      </c>
      <c r="G85" s="53">
        <f t="shared" si="36"/>
        <v>0</v>
      </c>
      <c r="H85" s="53">
        <f t="shared" si="36"/>
        <v>1213.7423494659711</v>
      </c>
      <c r="I85" s="53">
        <f t="shared" si="36"/>
        <v>0</v>
      </c>
      <c r="J85" s="53">
        <f t="shared" si="36"/>
        <v>0</v>
      </c>
      <c r="K85" s="53">
        <f t="shared" si="36"/>
        <v>12.542208706504338</v>
      </c>
      <c r="L85" s="53">
        <f t="shared" si="36"/>
        <v>0</v>
      </c>
      <c r="M85" s="53">
        <f t="shared" si="36"/>
        <v>4360.4490176103145</v>
      </c>
      <c r="N85" s="53">
        <f t="shared" si="36"/>
        <v>234.53977693712983</v>
      </c>
      <c r="O85" s="53">
        <f t="shared" si="36"/>
        <v>1.6681870295872723</v>
      </c>
      <c r="P85" s="53">
        <f t="shared" si="36"/>
        <v>0</v>
      </c>
      <c r="Q85" s="53">
        <f t="shared" si="36"/>
        <v>0</v>
      </c>
      <c r="R85" s="53">
        <f t="shared" si="36"/>
        <v>490.45966122509844</v>
      </c>
      <c r="S85" s="53">
        <f t="shared" si="36"/>
        <v>1224.8393071713085</v>
      </c>
      <c r="T85" s="53">
        <f t="shared" si="36"/>
        <v>260.0127066480257</v>
      </c>
      <c r="U85" s="53">
        <f t="shared" si="36"/>
        <v>0</v>
      </c>
      <c r="V85" s="53">
        <f t="shared" si="36"/>
        <v>0</v>
      </c>
      <c r="W85" s="53">
        <f t="shared" si="36"/>
        <v>0</v>
      </c>
      <c r="X85" s="53">
        <f t="shared" si="36"/>
        <v>0</v>
      </c>
      <c r="Y85" s="53">
        <f t="shared" ref="Y85:Z85" si="37">SUM(Y76:Y84)</f>
        <v>0</v>
      </c>
      <c r="Z85" s="53">
        <f t="shared" si="37"/>
        <v>0</v>
      </c>
      <c r="AA85" s="52">
        <f t="shared" si="36"/>
        <v>0</v>
      </c>
      <c r="AB85" s="52">
        <f t="shared" si="36"/>
        <v>0</v>
      </c>
    </row>
    <row r="86" spans="2:28" x14ac:dyDescent="0.35">
      <c r="B86" s="55" t="s">
        <v>135</v>
      </c>
      <c r="C86" s="53">
        <f>C57*Hoja1!C$23</f>
        <v>0</v>
      </c>
      <c r="D86" s="53">
        <f>D57*Hoja1!D$23</f>
        <v>4.9407511434869171</v>
      </c>
      <c r="E86" s="53">
        <f>E57*Hoja1!E$23</f>
        <v>0</v>
      </c>
      <c r="F86" s="53">
        <f>F57*Hoja1!F$23</f>
        <v>0</v>
      </c>
      <c r="G86" s="53">
        <f>G57*Hoja1!G$23</f>
        <v>0</v>
      </c>
      <c r="H86" s="53">
        <f>H57*Hoja1!H$23</f>
        <v>0</v>
      </c>
      <c r="I86" s="53">
        <f>I57*Hoja1!I$23</f>
        <v>0</v>
      </c>
      <c r="J86" s="53">
        <f>J57*Hoja1!J$23</f>
        <v>0</v>
      </c>
      <c r="K86" s="53">
        <f>K57*Hoja1!J$23</f>
        <v>0</v>
      </c>
      <c r="L86" s="53">
        <f>L57*Hoja1!K23</f>
        <v>0</v>
      </c>
      <c r="M86" s="53">
        <f>M57*Hoja1!L$23</f>
        <v>36.751871199999997</v>
      </c>
      <c r="N86" s="53">
        <f>N57*Hoja1!M$23</f>
        <v>690.54069020898362</v>
      </c>
      <c r="O86" s="53">
        <f>O57*Hoja1!N$23</f>
        <v>1287.78302518585</v>
      </c>
      <c r="P86" s="53">
        <f>P57*Hoja1!O$23</f>
        <v>0</v>
      </c>
      <c r="Q86" s="53">
        <f>Q57*Hoja1!P$23</f>
        <v>10.987671311041392</v>
      </c>
      <c r="R86" s="53">
        <f>R57*Hoja1!Q$23</f>
        <v>1184.3377210403712</v>
      </c>
      <c r="S86" s="53">
        <f>S57*Hoja1!R$23</f>
        <v>0</v>
      </c>
      <c r="T86" s="53">
        <f>T57*Hoja1!S$23</f>
        <v>0</v>
      </c>
      <c r="U86" s="53">
        <f>U57*Hoja1!T$23</f>
        <v>0</v>
      </c>
      <c r="V86" s="53">
        <f>V57*Hoja1!U$23</f>
        <v>0</v>
      </c>
      <c r="W86" s="53">
        <f>W57*Hoja1!V$23</f>
        <v>3.1553629931972798</v>
      </c>
      <c r="X86" s="53">
        <f>X57*Hoja1!W$23</f>
        <v>0</v>
      </c>
      <c r="Y86" s="53">
        <f>Y57*Hoja1!X$23</f>
        <v>0</v>
      </c>
      <c r="Z86" s="53">
        <f>Z57*Hoja1!Y$23</f>
        <v>0</v>
      </c>
      <c r="AA86" s="52">
        <f>AA57*Hoja1!Z23</f>
        <v>0</v>
      </c>
      <c r="AB86" s="52">
        <f>AB57*Hoja1!AA23</f>
        <v>0</v>
      </c>
    </row>
    <row r="87" spans="2:28" x14ac:dyDescent="0.35">
      <c r="B87" s="51" t="s">
        <v>132</v>
      </c>
      <c r="C87" s="52">
        <f>C58*Hoja1!C$23</f>
        <v>0</v>
      </c>
      <c r="D87" s="52">
        <f>D58*Hoja1!D$23</f>
        <v>4.9407511434869171</v>
      </c>
      <c r="E87" s="52">
        <f>E58*Hoja1!E$23</f>
        <v>0</v>
      </c>
      <c r="F87" s="52">
        <f>F58*Hoja1!F$23</f>
        <v>0</v>
      </c>
      <c r="G87" s="52">
        <f>G58*Hoja1!G$23</f>
        <v>0</v>
      </c>
      <c r="H87" s="52">
        <f>H58*Hoja1!H$23</f>
        <v>0</v>
      </c>
      <c r="I87" s="52">
        <f>I58*Hoja1!I$23</f>
        <v>0</v>
      </c>
      <c r="J87" s="52">
        <f>J58*Hoja1!J$23</f>
        <v>0</v>
      </c>
      <c r="K87" s="53">
        <f>K58*Hoja1!J$23</f>
        <v>0</v>
      </c>
      <c r="L87" s="52"/>
      <c r="M87" s="52">
        <f>M58*Hoja1!L$23</f>
        <v>0</v>
      </c>
      <c r="N87" s="52">
        <f>N58*Hoja1!M$23</f>
        <v>690.54069020898362</v>
      </c>
      <c r="O87" s="52">
        <f>O58*Hoja1!N$23</f>
        <v>1286.4669749858501</v>
      </c>
      <c r="P87" s="52">
        <f>P58*Hoja1!O$23</f>
        <v>0</v>
      </c>
      <c r="Q87" s="52">
        <f>Q58*Hoja1!P$23</f>
        <v>0</v>
      </c>
      <c r="R87" s="52">
        <f>R58*Hoja1!Q$23</f>
        <v>1184.3377210403712</v>
      </c>
      <c r="S87" s="52">
        <f>S58*Hoja1!R$23</f>
        <v>0</v>
      </c>
      <c r="T87" s="52">
        <f>T58*Hoja1!S$23</f>
        <v>0</v>
      </c>
      <c r="U87" s="52">
        <f>U58*Hoja1!T$23</f>
        <v>0</v>
      </c>
      <c r="V87" s="52">
        <f>V58*Hoja1!U$23</f>
        <v>0</v>
      </c>
      <c r="W87" s="52">
        <f>W58*Hoja1!V$23</f>
        <v>3.1553629931972798</v>
      </c>
      <c r="X87" s="52">
        <f>X58*Hoja1!W$23</f>
        <v>0</v>
      </c>
      <c r="Y87" s="52">
        <f>Y58*Hoja1!X$23</f>
        <v>0</v>
      </c>
      <c r="Z87" s="52">
        <f>Z58*Hoja1!Y$23</f>
        <v>0</v>
      </c>
      <c r="AA87" s="52"/>
      <c r="AB87" s="52"/>
    </row>
    <row r="88" spans="2:28" x14ac:dyDescent="0.35">
      <c r="B88" s="51" t="s">
        <v>133</v>
      </c>
      <c r="C88" s="52">
        <f>C59*Hoja1!C$23</f>
        <v>0</v>
      </c>
      <c r="D88" s="52">
        <f>D59*Hoja1!D$23</f>
        <v>0</v>
      </c>
      <c r="E88" s="52">
        <f>E59*Hoja1!E$23</f>
        <v>0</v>
      </c>
      <c r="F88" s="52">
        <f>F59*Hoja1!F$23</f>
        <v>0</v>
      </c>
      <c r="G88" s="52">
        <f>G59*Hoja1!G$23</f>
        <v>0</v>
      </c>
      <c r="H88" s="52">
        <f>H59*Hoja1!H$23</f>
        <v>0</v>
      </c>
      <c r="I88" s="52">
        <f>I59*Hoja1!I$23</f>
        <v>0</v>
      </c>
      <c r="J88" s="52">
        <f>J59*Hoja1!J$23</f>
        <v>0</v>
      </c>
      <c r="K88" s="53">
        <f>K59*Hoja1!J$23</f>
        <v>0</v>
      </c>
      <c r="L88" s="52"/>
      <c r="M88" s="52">
        <f>M59*Hoja1!L$23</f>
        <v>0</v>
      </c>
      <c r="N88" s="52">
        <f>N59*Hoja1!M$23</f>
        <v>0</v>
      </c>
      <c r="O88" s="52">
        <f>O59*Hoja1!N$23</f>
        <v>1.3160502000000001</v>
      </c>
      <c r="P88" s="52">
        <f>P59*Hoja1!O$23</f>
        <v>0</v>
      </c>
      <c r="Q88" s="52">
        <f>Q59*Hoja1!P$23</f>
        <v>10.987671311041392</v>
      </c>
      <c r="R88" s="52">
        <f>R59*Hoja1!Q$23</f>
        <v>0</v>
      </c>
      <c r="S88" s="52">
        <f>S59*Hoja1!R$23</f>
        <v>0</v>
      </c>
      <c r="T88" s="52">
        <f>T59*Hoja1!S$23</f>
        <v>0</v>
      </c>
      <c r="U88" s="52">
        <f>U59*Hoja1!T$23</f>
        <v>0</v>
      </c>
      <c r="V88" s="52">
        <f>V59*Hoja1!U$23</f>
        <v>0</v>
      </c>
      <c r="W88" s="52">
        <f>W59*Hoja1!V$23</f>
        <v>0</v>
      </c>
      <c r="X88" s="52">
        <f>X59*Hoja1!W$23</f>
        <v>0</v>
      </c>
      <c r="Y88" s="52">
        <f>Y59*Hoja1!X$23</f>
        <v>0</v>
      </c>
      <c r="Z88" s="52">
        <f>Z59*Hoja1!Y$23</f>
        <v>0</v>
      </c>
      <c r="AA88" s="52"/>
      <c r="AB88" s="52"/>
    </row>
    <row r="89" spans="2:28" x14ac:dyDescent="0.35">
      <c r="B89" s="51" t="s">
        <v>134</v>
      </c>
      <c r="C89" s="52">
        <f>C60*Hoja1!C$23</f>
        <v>0</v>
      </c>
      <c r="D89" s="52">
        <f>D60*Hoja1!D$23</f>
        <v>0</v>
      </c>
      <c r="E89" s="52">
        <f>E60*Hoja1!E$23</f>
        <v>0</v>
      </c>
      <c r="F89" s="52">
        <f>F60*Hoja1!F$23</f>
        <v>0</v>
      </c>
      <c r="G89" s="52">
        <f>G60*Hoja1!G$23</f>
        <v>0</v>
      </c>
      <c r="H89" s="52">
        <f>H60*Hoja1!H$23</f>
        <v>0</v>
      </c>
      <c r="I89" s="52">
        <f>I60*Hoja1!I$23</f>
        <v>0</v>
      </c>
      <c r="J89" s="52">
        <f>J60*Hoja1!J$23</f>
        <v>0</v>
      </c>
      <c r="K89" s="53">
        <f>K60*Hoja1!J$23</f>
        <v>0</v>
      </c>
      <c r="L89" s="52"/>
      <c r="M89" s="52">
        <f>M60*Hoja1!L$23</f>
        <v>36.751871199999997</v>
      </c>
      <c r="N89" s="52">
        <f>N60*Hoja1!M$23</f>
        <v>0</v>
      </c>
      <c r="O89" s="52">
        <f>O60*Hoja1!N$23</f>
        <v>0</v>
      </c>
      <c r="P89" s="52">
        <f>P60*Hoja1!O$23</f>
        <v>0</v>
      </c>
      <c r="Q89" s="52">
        <f>Q60*Hoja1!P$23</f>
        <v>0</v>
      </c>
      <c r="R89" s="52">
        <f>R60*Hoja1!Q$23</f>
        <v>0</v>
      </c>
      <c r="S89" s="52">
        <f>S60*Hoja1!R$23</f>
        <v>0</v>
      </c>
      <c r="T89" s="52">
        <f>T60*Hoja1!S$23</f>
        <v>0</v>
      </c>
      <c r="U89" s="52">
        <f>U60*Hoja1!T$23</f>
        <v>0</v>
      </c>
      <c r="V89" s="52">
        <f>V60*Hoja1!U$23</f>
        <v>0</v>
      </c>
      <c r="W89" s="52">
        <f>W60*Hoja1!V$23</f>
        <v>0</v>
      </c>
      <c r="X89" s="52">
        <f>X60*Hoja1!W$23</f>
        <v>0</v>
      </c>
      <c r="Y89" s="52">
        <f>Y60*Hoja1!X$23</f>
        <v>0</v>
      </c>
      <c r="Z89" s="52">
        <f>Z60*Hoja1!Y$23</f>
        <v>0</v>
      </c>
      <c r="AA89" s="52"/>
      <c r="AB89" s="52"/>
    </row>
    <row r="90" spans="2:28" x14ac:dyDescent="0.35">
      <c r="B90" s="55" t="s">
        <v>139</v>
      </c>
      <c r="C90" s="53">
        <f>C61*Hoja1!C24</f>
        <v>0</v>
      </c>
      <c r="D90" s="53">
        <f>D61*Hoja1!D24</f>
        <v>0</v>
      </c>
      <c r="E90" s="53">
        <f>E61*Hoja1!E24</f>
        <v>0</v>
      </c>
      <c r="F90" s="53">
        <f>F61*Hoja1!F24</f>
        <v>0</v>
      </c>
      <c r="G90" s="53">
        <f>G61*Hoja1!G24</f>
        <v>0</v>
      </c>
      <c r="H90" s="53">
        <f>H61*Hoja1!H24</f>
        <v>0</v>
      </c>
      <c r="I90" s="53">
        <f>I61*Hoja1!I24</f>
        <v>0</v>
      </c>
      <c r="J90" s="53"/>
      <c r="K90" s="53">
        <f>K61*Hoja1!J24</f>
        <v>0</v>
      </c>
      <c r="L90" s="53">
        <f>L61*Hoja1!K24</f>
        <v>0</v>
      </c>
      <c r="M90" s="53">
        <f>M61*Hoja1!L24</f>
        <v>1017.6132062422392</v>
      </c>
      <c r="N90" s="53">
        <f>N61*Hoja1!M24</f>
        <v>0</v>
      </c>
      <c r="O90" s="53">
        <f>O61*Hoja1!N24</f>
        <v>0</v>
      </c>
      <c r="P90" s="53">
        <f>P61*Hoja1!O24</f>
        <v>0</v>
      </c>
      <c r="Q90" s="53">
        <f>Q61*Hoja1!P24</f>
        <v>0</v>
      </c>
      <c r="R90" s="53">
        <f>R61*Hoja1!Q24</f>
        <v>97.838467885072092</v>
      </c>
      <c r="S90" s="53">
        <f>S61*Hoja1!R24</f>
        <v>0</v>
      </c>
      <c r="T90" s="53">
        <f>T61*Hoja1!S24</f>
        <v>0</v>
      </c>
      <c r="U90" s="53">
        <f>U61*Hoja1!T24</f>
        <v>0</v>
      </c>
      <c r="V90" s="53">
        <f>V61*Hoja1!U24</f>
        <v>0</v>
      </c>
      <c r="W90" s="53">
        <f>W61*Hoja1!V24</f>
        <v>0</v>
      </c>
      <c r="X90" s="53">
        <f>X61*Hoja1!W24</f>
        <v>0</v>
      </c>
      <c r="Y90" s="53">
        <f>Y61*Hoja1!X24</f>
        <v>0</v>
      </c>
      <c r="Z90" s="53">
        <f>Z61*Hoja1!Y24</f>
        <v>0</v>
      </c>
      <c r="AA90" s="53">
        <f>AA61*Hoja1!Z24</f>
        <v>0</v>
      </c>
      <c r="AB90" s="53">
        <f>AB61*Hoja1!AA24</f>
        <v>0</v>
      </c>
    </row>
    <row r="91" spans="2:28" x14ac:dyDescent="0.35">
      <c r="B91" s="55" t="s">
        <v>140</v>
      </c>
      <c r="C91" s="53">
        <f>C62*Hoja1!C25</f>
        <v>0</v>
      </c>
      <c r="D91" s="53">
        <f>D62*Hoja1!D25</f>
        <v>0</v>
      </c>
      <c r="E91" s="53">
        <f>E62*Hoja1!E25</f>
        <v>0</v>
      </c>
      <c r="F91" s="53">
        <f>F62*Hoja1!F25</f>
        <v>0</v>
      </c>
      <c r="G91" s="53">
        <f>G62*Hoja1!G25</f>
        <v>0</v>
      </c>
      <c r="H91" s="53">
        <f>H62*Hoja1!H25</f>
        <v>0</v>
      </c>
      <c r="I91" s="53">
        <f>I62*Hoja1!I25</f>
        <v>0</v>
      </c>
      <c r="J91" s="53"/>
      <c r="K91" s="53">
        <f>K62*Hoja1!J25</f>
        <v>0</v>
      </c>
      <c r="L91" s="53">
        <f>L62*Hoja1!K25</f>
        <v>0</v>
      </c>
      <c r="M91" s="53">
        <f>M62*Hoja1!L25</f>
        <v>0</v>
      </c>
      <c r="N91" s="53">
        <f>N62*Hoja1!M25</f>
        <v>74.462740029452249</v>
      </c>
      <c r="O91" s="53">
        <f>O62*Hoja1!N25</f>
        <v>33.092270289620309</v>
      </c>
      <c r="P91" s="53">
        <f>P62*Hoja1!O25</f>
        <v>0</v>
      </c>
      <c r="Q91" s="53">
        <f>Q62*Hoja1!P25</f>
        <v>0</v>
      </c>
      <c r="R91" s="53">
        <f>R62*Hoja1!Q25</f>
        <v>0</v>
      </c>
      <c r="S91" s="53">
        <f>S62*Hoja1!R25</f>
        <v>0</v>
      </c>
      <c r="T91" s="53">
        <f>T62*Hoja1!S25</f>
        <v>0</v>
      </c>
      <c r="U91" s="53">
        <f>U62*Hoja1!T25</f>
        <v>0</v>
      </c>
      <c r="V91" s="53">
        <f>V62*Hoja1!U25</f>
        <v>0</v>
      </c>
      <c r="W91" s="53">
        <f>W62*Hoja1!V25</f>
        <v>0</v>
      </c>
      <c r="X91" s="53">
        <f>X62*Hoja1!W25</f>
        <v>0</v>
      </c>
      <c r="Y91" s="53">
        <f>Y62*Hoja1!X25</f>
        <v>0</v>
      </c>
      <c r="Z91" s="53">
        <f>Z62*Hoja1!Y25</f>
        <v>0</v>
      </c>
      <c r="AA91" s="53">
        <f>AA62*Hoja1!Z25</f>
        <v>0</v>
      </c>
      <c r="AB91" s="53">
        <f>AB62*Hoja1!AA25</f>
        <v>0</v>
      </c>
    </row>
    <row r="92" spans="2:28" x14ac:dyDescent="0.35">
      <c r="B92" s="59" t="s">
        <v>75</v>
      </c>
      <c r="C92" s="60">
        <f>+IFERROR(C71+C75+C85+C86+C90+C91, " ")</f>
        <v>0</v>
      </c>
      <c r="D92" s="60">
        <f t="shared" ref="D92:AB92" si="38">+IFERROR(D71+D75+D85+D86+D90+D91, " ")</f>
        <v>85.313893377220666</v>
      </c>
      <c r="E92" s="60">
        <f t="shared" si="38"/>
        <v>0</v>
      </c>
      <c r="F92" s="60">
        <f t="shared" si="38"/>
        <v>0</v>
      </c>
      <c r="G92" s="60">
        <f t="shared" si="38"/>
        <v>127.81019709006513</v>
      </c>
      <c r="H92" s="60">
        <f t="shared" si="38"/>
        <v>1213.7423494659711</v>
      </c>
      <c r="I92" s="60">
        <f t="shared" si="38"/>
        <v>19.989074165251296</v>
      </c>
      <c r="J92" s="60">
        <f t="shared" si="38"/>
        <v>0</v>
      </c>
      <c r="K92" s="60">
        <f t="shared" si="38"/>
        <v>14.485579797319435</v>
      </c>
      <c r="L92" s="60">
        <f t="shared" si="38"/>
        <v>0</v>
      </c>
      <c r="M92" s="60">
        <f t="shared" si="38"/>
        <v>9654.7913853511891</v>
      </c>
      <c r="N92" s="60">
        <f t="shared" si="38"/>
        <v>3108.3738472572995</v>
      </c>
      <c r="O92" s="60">
        <f t="shared" si="38"/>
        <v>1322.5659792085989</v>
      </c>
      <c r="P92" s="60">
        <f t="shared" si="38"/>
        <v>1.0356098038915629</v>
      </c>
      <c r="Q92" s="60">
        <f t="shared" si="38"/>
        <v>10.987671311041392</v>
      </c>
      <c r="R92" s="60">
        <f t="shared" si="38"/>
        <v>1882.7852458994562</v>
      </c>
      <c r="S92" s="60">
        <f t="shared" si="38"/>
        <v>1224.8393071713085</v>
      </c>
      <c r="T92" s="60">
        <f t="shared" si="38"/>
        <v>260.0127066480257</v>
      </c>
      <c r="U92" s="60">
        <f t="shared" si="38"/>
        <v>19.071754595708498</v>
      </c>
      <c r="V92" s="60">
        <f t="shared" si="38"/>
        <v>0</v>
      </c>
      <c r="W92" s="60">
        <f t="shared" si="38"/>
        <v>3.1553629931972798</v>
      </c>
      <c r="X92" s="60">
        <f t="shared" si="38"/>
        <v>0</v>
      </c>
      <c r="Y92" s="60">
        <f t="shared" ref="Y92:Z92" si="39">+IFERROR(Y71+Y75+Y85+Y86+Y90+Y91, " ")</f>
        <v>0</v>
      </c>
      <c r="Z92" s="60">
        <f t="shared" si="39"/>
        <v>0</v>
      </c>
      <c r="AA92" s="60">
        <f t="shared" si="38"/>
        <v>0</v>
      </c>
      <c r="AB92" s="60">
        <f t="shared" si="38"/>
        <v>0</v>
      </c>
    </row>
    <row r="93" spans="2:28" x14ac:dyDescent="0.35">
      <c r="B93" s="78" t="s">
        <v>76</v>
      </c>
      <c r="C93" s="53">
        <f>C64*Hoja1!C27</f>
        <v>0</v>
      </c>
      <c r="D93" s="60">
        <f t="shared" ref="D93" si="40">IFERROR(D92/D63, " ")</f>
        <v>0.59967285635760059</v>
      </c>
      <c r="E93" s="60">
        <f t="shared" ref="E93" si="41">IFERROR(E92/E63, " ")</f>
        <v>0</v>
      </c>
      <c r="F93" s="60" t="str">
        <f t="shared" ref="F93" si="42">IFERROR(F92/F63, " ")</f>
        <v xml:space="preserve"> </v>
      </c>
      <c r="G93" s="60">
        <f t="shared" ref="G93" si="43">IFERROR(G92/G63, " ")</f>
        <v>0.11189835940560236</v>
      </c>
      <c r="H93" s="60">
        <f t="shared" ref="H93" si="44">IFERROR(H92/H63, " ")</f>
        <v>0.65</v>
      </c>
      <c r="I93" s="60">
        <f t="shared" ref="I93" si="45">IFERROR(I92/I63, " ")</f>
        <v>0.22549822090808061</v>
      </c>
      <c r="J93" s="60" t="str">
        <f t="shared" ref="J93" si="46">IFERROR(J92/J63, " ")</f>
        <v xml:space="preserve"> </v>
      </c>
      <c r="K93" s="60">
        <f t="shared" ref="K93" si="47">IFERROR(K92/K63, " ")</f>
        <v>0.26209423888395023</v>
      </c>
      <c r="L93" s="60" t="str">
        <f t="shared" ref="L93" si="48">IFERROR(L92/L63, " ")</f>
        <v xml:space="preserve"> </v>
      </c>
      <c r="M93" s="60">
        <f t="shared" ref="M93" si="49">IFERROR(M92/M63, " ")</f>
        <v>0.64966443231239046</v>
      </c>
      <c r="N93" s="60">
        <f t="shared" ref="N93" si="50">IFERROR(N92/N63, " ")</f>
        <v>0.34132006806663895</v>
      </c>
      <c r="O93" s="60">
        <f t="shared" ref="O93" si="51">IFERROR(O92/O63, " ")</f>
        <v>0.17999915312854528</v>
      </c>
      <c r="P93" s="60">
        <f t="shared" ref="P93" si="52">IFERROR(P92/P63, " ")</f>
        <v>1.4014455684200679E-2</v>
      </c>
      <c r="Q93" s="60">
        <f t="shared" ref="Q93" si="53">IFERROR(Q92/Q63, " ")</f>
        <v>0.18</v>
      </c>
      <c r="R93" s="60">
        <f t="shared" ref="R93" si="54">IFERROR(R92/R63, " ")</f>
        <v>0.29665532483301582</v>
      </c>
      <c r="S93" s="60">
        <f t="shared" ref="S93" si="55">IFERROR(S92/S63, " ")</f>
        <v>0.63</v>
      </c>
      <c r="T93" s="60">
        <f t="shared" ref="T93" si="56">IFERROR(T92/T63, " ")</f>
        <v>0.65</v>
      </c>
      <c r="U93" s="60">
        <f t="shared" ref="U93" si="57">IFERROR(U92/U63, " ")</f>
        <v>0.19714969217407727</v>
      </c>
      <c r="V93" s="60" t="str">
        <f t="shared" ref="V93" si="58">IFERROR(V92/V63, " ")</f>
        <v xml:space="preserve"> </v>
      </c>
      <c r="W93" s="60">
        <f t="shared" ref="W93" si="59">IFERROR(W92/W63, " ")</f>
        <v>0.24000000000000005</v>
      </c>
      <c r="X93" s="60" t="str">
        <f t="shared" ref="X93" si="60">IFERROR(X92/X63, " ")</f>
        <v xml:space="preserve"> </v>
      </c>
      <c r="Y93" s="60" t="str">
        <f t="shared" ref="Y93:Z93" si="61">IFERROR(Y92/Y63, " ")</f>
        <v xml:space="preserve"> </v>
      </c>
      <c r="Z93" s="60" t="str">
        <f t="shared" si="61"/>
        <v xml:space="preserve"> </v>
      </c>
      <c r="AA93" s="60" t="str">
        <f t="shared" ref="AA93" si="62">IFERROR(AA92/AA63, " ")</f>
        <v xml:space="preserve"> </v>
      </c>
      <c r="AB93" s="60" t="str">
        <f t="shared" ref="AB93" si="63">IFERROR(AB92/AB63, " ")</f>
        <v xml:space="preserve"> </v>
      </c>
    </row>
    <row r="95" spans="2:28" ht="18" x14ac:dyDescent="0.35">
      <c r="B95" s="123" t="s">
        <v>143</v>
      </c>
    </row>
    <row r="96" spans="2:28" x14ac:dyDescent="0.35">
      <c r="B96" s="69" t="s">
        <v>130</v>
      </c>
    </row>
    <row r="100" spans="3:28" x14ac:dyDescent="0.35">
      <c r="C100" s="68">
        <f>+C32-C63</f>
        <v>0</v>
      </c>
      <c r="D100" s="68">
        <f t="shared" ref="D100:AB100" si="64">+D32-D63</f>
        <v>0</v>
      </c>
      <c r="E100" s="68">
        <f t="shared" si="64"/>
        <v>0</v>
      </c>
      <c r="F100" s="68">
        <f t="shared" si="64"/>
        <v>0</v>
      </c>
      <c r="G100" s="68">
        <f t="shared" si="64"/>
        <v>0</v>
      </c>
      <c r="H100" s="68">
        <f t="shared" si="64"/>
        <v>0</v>
      </c>
      <c r="I100" s="68">
        <f t="shared" si="64"/>
        <v>0</v>
      </c>
      <c r="J100" s="68">
        <f t="shared" si="64"/>
        <v>0</v>
      </c>
      <c r="K100" s="68">
        <f t="shared" si="64"/>
        <v>0</v>
      </c>
      <c r="L100" s="68">
        <f t="shared" si="64"/>
        <v>0</v>
      </c>
      <c r="M100" s="68">
        <f t="shared" si="64"/>
        <v>0</v>
      </c>
      <c r="N100" s="68">
        <f t="shared" si="64"/>
        <v>0</v>
      </c>
      <c r="O100" s="68">
        <f t="shared" si="64"/>
        <v>0</v>
      </c>
      <c r="P100" s="68">
        <f t="shared" si="64"/>
        <v>0</v>
      </c>
      <c r="Q100" s="68">
        <f t="shared" si="64"/>
        <v>0</v>
      </c>
      <c r="R100" s="68">
        <f t="shared" si="64"/>
        <v>0</v>
      </c>
      <c r="S100" s="68">
        <f t="shared" si="64"/>
        <v>0</v>
      </c>
      <c r="T100" s="68">
        <f t="shared" si="64"/>
        <v>0</v>
      </c>
      <c r="U100" s="68">
        <f t="shared" si="64"/>
        <v>0</v>
      </c>
      <c r="V100" s="68">
        <f t="shared" si="64"/>
        <v>0</v>
      </c>
      <c r="W100" s="68">
        <f t="shared" si="64"/>
        <v>0</v>
      </c>
      <c r="X100" s="68">
        <f t="shared" si="64"/>
        <v>0</v>
      </c>
      <c r="Y100" s="68"/>
      <c r="Z100" s="68"/>
      <c r="AA100" s="68">
        <f t="shared" si="64"/>
        <v>0</v>
      </c>
      <c r="AB100" s="68">
        <f t="shared" si="64"/>
        <v>0</v>
      </c>
    </row>
  </sheetData>
  <mergeCells count="6">
    <mergeCell ref="D66:L66"/>
    <mergeCell ref="M66:AA66"/>
    <mergeCell ref="C1:L1"/>
    <mergeCell ref="M1:AA1"/>
    <mergeCell ref="D37:L37"/>
    <mergeCell ref="M37:AA37"/>
  </mergeCells>
  <printOptions horizontalCentered="1" verticalCentered="1"/>
  <pageMargins left="0.39370078740157483" right="0.39370078740157483" top="0.74803149606299213" bottom="0.74803149606299213" header="0.31496062992125984" footer="0.31496062992125984"/>
  <pageSetup paperSize="9" scale="32" orientation="landscape" horizontalDpi="200" verticalDpi="200" r:id="rId1"/>
  <ignoredErrors>
    <ignoredError sqref="K26:L26 K42:K47 H26:I26 C6:E6 C14 F9:I9 C17:I17 C16:E16 C10:I10 K13:M13 M22:R22 C23 D22:I22 N6:X6 T22:X22 K14 C25:I25 C24:D24 F24:I24 K17:K25 P23:Q23 K10 K9:M9 K7:K8 V8:X9 M17:X17 M7 M25:W25 N14:Q14 N16 N23 M10:X10 M8:T8 C8:I8 F7:I7 D13:I13 G14:I14 E23:I23 C19:I21 C18:F18 H18:I18 H30:I34 I27 H28:H29 K29:L34 L27:L28 K61:K62 N24:X24 P7 T13:U13 P16:Q16 U7:V7 T9 T14:X14 T16:X16 T23:U23 M19:X21 M18:T18 V18:X18 W13:X13 W23:X23 G16 K49:K56"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H100"/>
  <sheetViews>
    <sheetView showZeros="0" zoomScale="90" zoomScaleNormal="90" workbookViewId="0">
      <pane xSplit="2" ySplit="2" topLeftCell="C3" activePane="bottomRight" state="frozen"/>
      <selection activeCell="AJ35" sqref="AJ35"/>
      <selection pane="topRight" activeCell="AJ35" sqref="AJ35"/>
      <selection pane="bottomLeft" activeCell="AJ35" sqref="AJ35"/>
      <selection pane="bottomRight" activeCell="AJ35" sqref="AJ35"/>
    </sheetView>
  </sheetViews>
  <sheetFormatPr baseColWidth="10" defaultColWidth="11.42578125" defaultRowHeight="15" x14ac:dyDescent="0.35"/>
  <cols>
    <col min="1" max="1" width="2.140625" style="1" customWidth="1"/>
    <col min="2" max="2" width="22.7109375" style="1" customWidth="1"/>
    <col min="3" max="3" width="9.7109375" style="1" customWidth="1"/>
    <col min="4" max="4" width="9.42578125" style="1" customWidth="1"/>
    <col min="5" max="6" width="9.140625" style="1" customWidth="1"/>
    <col min="7" max="7" width="9.5703125" style="1" customWidth="1"/>
    <col min="8" max="8" width="8.5703125" style="1" customWidth="1"/>
    <col min="9" max="9" width="9.140625" style="1" customWidth="1"/>
    <col min="10" max="10" width="9.28515625" style="1" customWidth="1"/>
    <col min="11" max="11" width="10.7109375" style="1" customWidth="1"/>
    <col min="12" max="12" width="11.42578125" style="1" customWidth="1"/>
    <col min="13" max="13" width="10.5703125" style="1" customWidth="1"/>
    <col min="14" max="14" width="9.85546875" style="1" customWidth="1"/>
    <col min="15" max="15" width="12" style="1" customWidth="1"/>
    <col min="16" max="16" width="9.85546875" style="1" customWidth="1"/>
    <col min="17" max="17" width="9.42578125" style="1" customWidth="1"/>
    <col min="18" max="19" width="10.140625" style="1" customWidth="1"/>
    <col min="20" max="20" width="8.7109375" style="1" customWidth="1"/>
    <col min="21" max="21" width="10" style="1" customWidth="1"/>
    <col min="22" max="22" width="9" style="1" customWidth="1"/>
    <col min="23" max="23" width="10.5703125" style="1" customWidth="1"/>
    <col min="24" max="26" width="12.140625" style="1" customWidth="1"/>
    <col min="27" max="27" width="11" style="1" customWidth="1"/>
    <col min="28" max="28" width="9.7109375" style="1" customWidth="1"/>
    <col min="29" max="29" width="10.5703125" style="1" customWidth="1"/>
    <col min="30" max="16384" width="11.42578125" style="1"/>
  </cols>
  <sheetData>
    <row r="1" spans="2:34" x14ac:dyDescent="0.35">
      <c r="C1" s="149" t="s">
        <v>0</v>
      </c>
      <c r="D1" s="150"/>
      <c r="E1" s="150"/>
      <c r="F1" s="150"/>
      <c r="G1" s="150"/>
      <c r="H1" s="150"/>
      <c r="I1" s="150"/>
      <c r="J1" s="150"/>
      <c r="K1" s="150"/>
      <c r="L1" s="151"/>
      <c r="M1" s="149" t="s">
        <v>1</v>
      </c>
      <c r="N1" s="150"/>
      <c r="O1" s="150"/>
      <c r="P1" s="150"/>
      <c r="Q1" s="150"/>
      <c r="R1" s="150"/>
      <c r="S1" s="150"/>
      <c r="T1" s="150"/>
      <c r="U1" s="150"/>
      <c r="V1" s="150"/>
      <c r="W1" s="150"/>
      <c r="X1" s="150"/>
      <c r="Y1" s="150"/>
      <c r="Z1" s="150"/>
      <c r="AA1" s="151"/>
    </row>
    <row r="2" spans="2:34" ht="45.75" customHeight="1" x14ac:dyDescent="0.35">
      <c r="B2" s="2" t="s">
        <v>103</v>
      </c>
      <c r="C2" s="3" t="s">
        <v>83</v>
      </c>
      <c r="D2" s="3" t="s">
        <v>84</v>
      </c>
      <c r="E2" s="3" t="s">
        <v>85</v>
      </c>
      <c r="F2" s="3" t="s">
        <v>86</v>
      </c>
      <c r="G2" s="3" t="s">
        <v>87</v>
      </c>
      <c r="H2" s="113" t="s">
        <v>124</v>
      </c>
      <c r="I2" s="3" t="s">
        <v>89</v>
      </c>
      <c r="J2" s="3" t="s">
        <v>90</v>
      </c>
      <c r="K2" s="3" t="s">
        <v>125</v>
      </c>
      <c r="L2" s="3" t="s">
        <v>10</v>
      </c>
      <c r="M2" s="3" t="s">
        <v>92</v>
      </c>
      <c r="N2" s="3" t="s">
        <v>93</v>
      </c>
      <c r="O2" s="3" t="s">
        <v>94</v>
      </c>
      <c r="P2" s="3" t="s">
        <v>95</v>
      </c>
      <c r="Q2" s="3" t="s">
        <v>96</v>
      </c>
      <c r="R2" s="3" t="s">
        <v>97</v>
      </c>
      <c r="S2" s="3" t="s">
        <v>98</v>
      </c>
      <c r="T2" s="3" t="s">
        <v>99</v>
      </c>
      <c r="U2" s="3" t="s">
        <v>100</v>
      </c>
      <c r="V2" s="3" t="s">
        <v>101</v>
      </c>
      <c r="W2" s="3" t="s">
        <v>126</v>
      </c>
      <c r="X2" s="113" t="s">
        <v>127</v>
      </c>
      <c r="Y2" s="113" t="s">
        <v>128</v>
      </c>
      <c r="Z2" s="113" t="s">
        <v>129</v>
      </c>
      <c r="AA2" s="3" t="s">
        <v>22</v>
      </c>
      <c r="AB2" s="3" t="s">
        <v>23</v>
      </c>
      <c r="AD2" s="19"/>
    </row>
    <row r="3" spans="2:34" hidden="1" x14ac:dyDescent="0.35">
      <c r="B3" s="4"/>
      <c r="C3" s="5" t="s">
        <v>24</v>
      </c>
      <c r="D3" s="5" t="s">
        <v>25</v>
      </c>
      <c r="E3" s="5" t="s">
        <v>26</v>
      </c>
      <c r="F3" s="5" t="s">
        <v>27</v>
      </c>
      <c r="G3" s="5" t="s">
        <v>26</v>
      </c>
      <c r="H3" s="5" t="s">
        <v>26</v>
      </c>
      <c r="I3" s="5" t="s">
        <v>27</v>
      </c>
      <c r="J3" s="5" t="s">
        <v>27</v>
      </c>
      <c r="K3" s="5" t="s">
        <v>26</v>
      </c>
      <c r="L3" s="4"/>
      <c r="M3" s="5" t="s">
        <v>27</v>
      </c>
      <c r="N3" s="5" t="s">
        <v>24</v>
      </c>
      <c r="O3" s="5" t="s">
        <v>24</v>
      </c>
      <c r="P3" s="5" t="s">
        <v>24</v>
      </c>
      <c r="Q3" s="5" t="s">
        <v>24</v>
      </c>
      <c r="R3" s="5" t="s">
        <v>24</v>
      </c>
      <c r="S3" s="5" t="s">
        <v>24</v>
      </c>
      <c r="T3" s="5" t="s">
        <v>26</v>
      </c>
      <c r="U3" s="5" t="s">
        <v>26</v>
      </c>
      <c r="V3" s="5" t="s">
        <v>28</v>
      </c>
      <c r="W3" s="5" t="s">
        <v>24</v>
      </c>
      <c r="X3" s="5" t="s">
        <v>24</v>
      </c>
      <c r="Y3" s="5"/>
      <c r="Z3" s="5"/>
      <c r="AA3" s="4"/>
      <c r="AB3" s="4"/>
    </row>
    <row r="4" spans="2:34" s="12" customFormat="1" hidden="1" x14ac:dyDescent="0.35">
      <c r="B4" s="6" t="s">
        <v>29</v>
      </c>
      <c r="C4" s="7">
        <v>7.1948773150458374</v>
      </c>
      <c r="D4" s="7">
        <v>1.2048408151726546</v>
      </c>
      <c r="E4" s="7">
        <v>1.4285829437369013</v>
      </c>
      <c r="F4" s="7">
        <v>11.629353395161814</v>
      </c>
      <c r="G4" s="7">
        <v>2.7778280621747231</v>
      </c>
      <c r="H4" s="7">
        <v>7.2055094621049687</v>
      </c>
      <c r="I4" s="9">
        <v>11.629533262194677</v>
      </c>
      <c r="J4" s="9">
        <v>11.629533262194677</v>
      </c>
      <c r="K4" s="7">
        <v>7.2055163336125405</v>
      </c>
      <c r="L4" s="8"/>
      <c r="M4" s="9">
        <v>11.629533262194677</v>
      </c>
      <c r="N4" s="9">
        <v>10.753851420746319</v>
      </c>
      <c r="O4" s="9">
        <v>8.0654264876862918</v>
      </c>
      <c r="P4" s="9">
        <v>7.5190456431535262</v>
      </c>
      <c r="Q4" s="9">
        <v>7.5190456431535262</v>
      </c>
      <c r="R4" s="9">
        <v>7.1949347853615295</v>
      </c>
      <c r="S4" s="9">
        <v>6.9929791324213628</v>
      </c>
      <c r="T4" s="9">
        <v>1.47057186586893</v>
      </c>
      <c r="U4" s="9">
        <v>1.4491330687278046</v>
      </c>
      <c r="V4" s="7">
        <v>7.2055094621049687</v>
      </c>
      <c r="W4" s="7">
        <v>7.2055094621049687</v>
      </c>
      <c r="X4" s="7">
        <v>7.2055094621049687</v>
      </c>
      <c r="Y4" s="7">
        <v>7.2055094621049687</v>
      </c>
      <c r="Z4" s="7">
        <v>7.2055094621049687</v>
      </c>
      <c r="AA4" s="10"/>
      <c r="AB4" s="11"/>
      <c r="AC4" s="1"/>
      <c r="AD4" s="1"/>
    </row>
    <row r="5" spans="2:34" s="12" customFormat="1" hidden="1" x14ac:dyDescent="0.35">
      <c r="B5" s="6"/>
      <c r="C5" s="7"/>
      <c r="D5" s="7"/>
      <c r="E5" s="7"/>
      <c r="F5" s="7"/>
      <c r="G5" s="7"/>
      <c r="H5" s="7"/>
      <c r="I5" s="7"/>
      <c r="J5" s="7"/>
      <c r="K5" s="7"/>
      <c r="L5" s="8"/>
      <c r="M5" s="9"/>
      <c r="N5" s="9"/>
      <c r="O5" s="9"/>
      <c r="P5" s="9"/>
      <c r="Q5" s="9"/>
      <c r="R5" s="9"/>
      <c r="S5" s="9"/>
      <c r="T5" s="9"/>
      <c r="U5" s="9"/>
      <c r="V5" s="7"/>
      <c r="W5" s="7"/>
      <c r="X5" s="7"/>
      <c r="Y5" s="7"/>
      <c r="Z5" s="7"/>
      <c r="AA5" s="10"/>
      <c r="AB5" s="11"/>
      <c r="AC5" s="1"/>
      <c r="AD5" s="1"/>
    </row>
    <row r="6" spans="2:34" s="19" customFormat="1" ht="17.100000000000001" customHeight="1" x14ac:dyDescent="0.35">
      <c r="B6" s="13" t="s">
        <v>30</v>
      </c>
      <c r="C6" s="14"/>
      <c r="D6" s="14"/>
      <c r="E6" s="14"/>
      <c r="F6" s="14">
        <v>1588.5887342632348</v>
      </c>
      <c r="G6" s="14">
        <v>1512.4650815275677</v>
      </c>
      <c r="H6" s="14">
        <v>2102.664188573543</v>
      </c>
      <c r="I6" s="14">
        <v>212.35249449715121</v>
      </c>
      <c r="J6" s="14">
        <v>608.08117515042193</v>
      </c>
      <c r="K6" s="14">
        <v>78.190717675073032</v>
      </c>
      <c r="L6" s="15"/>
      <c r="M6" s="14">
        <f>SUMIF(M13:M21,"&gt;0")</f>
        <v>17166.552168364069</v>
      </c>
      <c r="N6" s="14">
        <f>SUMIF(N13:N21,"&gt;0")</f>
        <v>183.29331481999995</v>
      </c>
      <c r="O6" s="14">
        <f t="shared" ref="O6:X6" si="0">SUMIF(O13:O21,"&gt;0")</f>
        <v>2268.68930563</v>
      </c>
      <c r="P6" s="14">
        <f t="shared" si="0"/>
        <v>75.054063007399961</v>
      </c>
      <c r="Q6" s="14">
        <f t="shared" si="0"/>
        <v>1801.2975121775992</v>
      </c>
      <c r="R6" s="14">
        <f t="shared" si="0"/>
        <v>2693.016509223809</v>
      </c>
      <c r="S6" s="14">
        <f t="shared" si="0"/>
        <v>2431.5498890022473</v>
      </c>
      <c r="T6" s="14">
        <f>SUMIF(T13:T21,"&gt;0")</f>
        <v>0</v>
      </c>
      <c r="U6" s="14">
        <f t="shared" si="0"/>
        <v>100.95551213837528</v>
      </c>
      <c r="V6" s="14">
        <f t="shared" si="0"/>
        <v>101.68690607553719</v>
      </c>
      <c r="W6" s="14">
        <f t="shared" si="0"/>
        <v>0</v>
      </c>
      <c r="X6" s="14">
        <f t="shared" si="0"/>
        <v>0</v>
      </c>
      <c r="Y6" s="14"/>
      <c r="Z6" s="14"/>
      <c r="AA6" s="16"/>
      <c r="AB6" s="16"/>
      <c r="AC6" s="1"/>
      <c r="AD6" s="1"/>
    </row>
    <row r="7" spans="2:34" s="19" customFormat="1" ht="17.100000000000001" customHeight="1" x14ac:dyDescent="0.35">
      <c r="B7" s="20" t="s">
        <v>31</v>
      </c>
      <c r="C7" s="21">
        <v>9685.7067239999978</v>
      </c>
      <c r="D7" s="21">
        <v>1145.6670216722544</v>
      </c>
      <c r="E7" s="21">
        <v>1165.5553310000014</v>
      </c>
      <c r="F7" s="21"/>
      <c r="G7" s="21"/>
      <c r="H7" s="21"/>
      <c r="I7" s="21"/>
      <c r="J7" s="21"/>
      <c r="K7" s="21"/>
      <c r="L7" s="22"/>
      <c r="M7" s="21"/>
      <c r="N7" s="21">
        <v>9657.9196260086555</v>
      </c>
      <c r="O7" s="21">
        <v>4868.6262570252029</v>
      </c>
      <c r="P7" s="21"/>
      <c r="Q7" s="21">
        <v>1906.0968348149991</v>
      </c>
      <c r="R7" s="21">
        <v>5625.2846652063363</v>
      </c>
      <c r="S7" s="21">
        <v>7736.8096016592881</v>
      </c>
      <c r="T7" s="21">
        <v>474.80603483138248</v>
      </c>
      <c r="U7" s="21"/>
      <c r="V7" s="21"/>
      <c r="W7" s="21">
        <v>14.535666666666666</v>
      </c>
      <c r="X7" s="21">
        <v>218.14404999999996</v>
      </c>
      <c r="Y7" s="21">
        <v>358.23453953714284</v>
      </c>
      <c r="Z7" s="21">
        <v>366.56753190476178</v>
      </c>
      <c r="AA7" s="23"/>
      <c r="AB7" s="23"/>
      <c r="AC7" s="1"/>
      <c r="AD7" s="1"/>
    </row>
    <row r="8" spans="2:34" s="19" customFormat="1" ht="17.100000000000001" customHeight="1" x14ac:dyDescent="0.35">
      <c r="B8" s="13" t="s">
        <v>32</v>
      </c>
      <c r="C8" s="14"/>
      <c r="D8" s="14"/>
      <c r="E8" s="14"/>
      <c r="F8" s="14"/>
      <c r="G8" s="14"/>
      <c r="H8" s="14"/>
      <c r="I8" s="14"/>
      <c r="J8" s="14"/>
      <c r="K8" s="14"/>
      <c r="L8" s="15"/>
      <c r="M8" s="14"/>
      <c r="N8" s="14"/>
      <c r="O8" s="14"/>
      <c r="P8" s="14"/>
      <c r="Q8" s="14"/>
      <c r="R8" s="14"/>
      <c r="S8" s="14"/>
      <c r="T8" s="14"/>
      <c r="U8" s="14">
        <v>4.4971508600000005</v>
      </c>
      <c r="V8" s="14"/>
      <c r="W8" s="14"/>
      <c r="X8" s="14"/>
      <c r="Y8" s="14"/>
      <c r="Z8" s="14"/>
      <c r="AA8" s="16"/>
      <c r="AB8" s="16"/>
      <c r="AC8" s="1"/>
      <c r="AD8" s="1"/>
      <c r="AE8" s="73"/>
      <c r="AF8" s="73"/>
      <c r="AG8" s="73"/>
      <c r="AH8" s="73"/>
    </row>
    <row r="9" spans="2:34" s="19" customFormat="1" ht="17.100000000000001" customHeight="1" x14ac:dyDescent="0.35">
      <c r="B9" s="20" t="s">
        <v>33</v>
      </c>
      <c r="C9" s="21">
        <v>-185.26699999999991</v>
      </c>
      <c r="D9" s="21">
        <v>31.990314314324173</v>
      </c>
      <c r="E9" s="21">
        <v>37.649735000000028</v>
      </c>
      <c r="F9" s="21"/>
      <c r="G9" s="21"/>
      <c r="H9" s="21"/>
      <c r="I9" s="21"/>
      <c r="J9" s="21"/>
      <c r="K9" s="21"/>
      <c r="L9" s="22"/>
      <c r="M9" s="21"/>
      <c r="N9" s="21">
        <v>57.661000000000101</v>
      </c>
      <c r="O9" s="21">
        <v>-113.08900000000003</v>
      </c>
      <c r="P9" s="21">
        <v>2.0659599999999987</v>
      </c>
      <c r="Q9" s="21">
        <v>49.583039999999983</v>
      </c>
      <c r="R9" s="21">
        <v>-199.05699999999996</v>
      </c>
      <c r="S9" s="21">
        <v>78.376000000000033</v>
      </c>
      <c r="T9" s="21"/>
      <c r="U9" s="21"/>
      <c r="V9" s="21"/>
      <c r="W9" s="21"/>
      <c r="X9" s="21"/>
      <c r="Y9" s="21"/>
      <c r="Z9" s="21"/>
      <c r="AA9" s="23"/>
      <c r="AB9" s="23"/>
      <c r="AC9" s="1"/>
      <c r="AD9" s="1"/>
      <c r="AE9" s="73"/>
      <c r="AF9" s="73"/>
      <c r="AG9" s="73"/>
      <c r="AH9" s="73"/>
    </row>
    <row r="10" spans="2:34" s="19" customFormat="1" ht="17.100000000000001" customHeight="1" x14ac:dyDescent="0.35">
      <c r="B10" s="13" t="s">
        <v>34</v>
      </c>
      <c r="C10" s="14"/>
      <c r="D10" s="14"/>
      <c r="E10" s="14"/>
      <c r="F10" s="14"/>
      <c r="G10" s="14"/>
      <c r="H10" s="14"/>
      <c r="I10" s="14"/>
      <c r="J10" s="14"/>
      <c r="K10" s="14"/>
      <c r="L10" s="15"/>
      <c r="M10" s="14"/>
      <c r="N10" s="14"/>
      <c r="O10" s="14"/>
      <c r="P10" s="14"/>
      <c r="Q10" s="14"/>
      <c r="R10" s="14"/>
      <c r="S10" s="14"/>
      <c r="T10" s="14"/>
      <c r="U10" s="14"/>
      <c r="V10" s="14"/>
      <c r="W10" s="14"/>
      <c r="X10" s="14"/>
      <c r="Y10" s="14"/>
      <c r="Z10" s="14"/>
      <c r="AA10" s="16"/>
      <c r="AB10" s="16"/>
      <c r="AC10" s="1"/>
      <c r="AD10" s="1"/>
      <c r="AE10" s="73"/>
      <c r="AF10" s="73"/>
      <c r="AG10" s="73"/>
      <c r="AH10" s="73"/>
    </row>
    <row r="11" spans="2:34" s="19" customFormat="1" ht="17.100000000000001" customHeight="1" x14ac:dyDescent="0.35">
      <c r="B11" s="20" t="s">
        <v>78</v>
      </c>
      <c r="C11" s="21"/>
      <c r="D11" s="21"/>
      <c r="E11" s="21"/>
      <c r="F11" s="21"/>
      <c r="G11" s="21"/>
      <c r="H11" s="21"/>
      <c r="I11" s="21"/>
      <c r="J11" s="21"/>
      <c r="K11" s="21"/>
      <c r="L11" s="21"/>
      <c r="M11" s="21"/>
      <c r="N11" s="21"/>
      <c r="O11" s="21"/>
      <c r="P11" s="21"/>
      <c r="Q11" s="21">
        <v>3609.1366190476192</v>
      </c>
      <c r="R11" s="21"/>
      <c r="S11" s="21"/>
      <c r="T11" s="21"/>
      <c r="U11" s="21"/>
      <c r="V11" s="21"/>
      <c r="W11" s="21"/>
      <c r="X11" s="21"/>
      <c r="Y11" s="21"/>
      <c r="Z11" s="21"/>
      <c r="AA11" s="23"/>
      <c r="AB11" s="23"/>
      <c r="AC11" s="1"/>
      <c r="AD11" s="1"/>
      <c r="AE11" s="84"/>
      <c r="AF11" s="84"/>
      <c r="AG11" s="84"/>
      <c r="AH11" s="84"/>
    </row>
    <row r="12" spans="2:34" s="19" customFormat="1" ht="17.100000000000001" customHeight="1" thickBot="1" x14ac:dyDescent="0.4">
      <c r="B12" s="24" t="s">
        <v>35</v>
      </c>
      <c r="C12" s="25">
        <f>C6+C7-C8+C9-C10-C11</f>
        <v>9500.439723999998</v>
      </c>
      <c r="D12" s="25">
        <f t="shared" ref="D12:K12" si="1">D6+D7-D8+D9-D10-D11</f>
        <v>1177.6573359865786</v>
      </c>
      <c r="E12" s="25">
        <f t="shared" si="1"/>
        <v>1203.2050660000014</v>
      </c>
      <c r="F12" s="25">
        <f t="shared" si="1"/>
        <v>1588.5887342632348</v>
      </c>
      <c r="G12" s="25">
        <f t="shared" si="1"/>
        <v>1512.4650815275677</v>
      </c>
      <c r="H12" s="25">
        <f t="shared" si="1"/>
        <v>2102.664188573543</v>
      </c>
      <c r="I12" s="25">
        <f t="shared" si="1"/>
        <v>212.35249449715121</v>
      </c>
      <c r="J12" s="25">
        <f t="shared" si="1"/>
        <v>608.08117515042193</v>
      </c>
      <c r="K12" s="25">
        <f t="shared" si="1"/>
        <v>78.190717675073032</v>
      </c>
      <c r="L12" s="26"/>
      <c r="M12" s="25">
        <f>M6+M7-M8+M9-M10-M11</f>
        <v>17166.552168364069</v>
      </c>
      <c r="N12" s="25">
        <f t="shared" ref="N12:Z12" si="2">N6+N7-N8+N9-N10-N11</f>
        <v>9898.8739408286547</v>
      </c>
      <c r="O12" s="25">
        <f>O6+O7-O8+O9-O10-O11</f>
        <v>7024.2265626552035</v>
      </c>
      <c r="P12" s="25">
        <f t="shared" si="2"/>
        <v>77.120023007399965</v>
      </c>
      <c r="Q12" s="25">
        <f>Q6+Q7-Q8+Q9-Q10-Q11</f>
        <v>147.84076794497878</v>
      </c>
      <c r="R12" s="25">
        <f t="shared" si="2"/>
        <v>8119.2441744301459</v>
      </c>
      <c r="S12" s="25">
        <f t="shared" si="2"/>
        <v>10246.735490661536</v>
      </c>
      <c r="T12" s="25">
        <f t="shared" si="2"/>
        <v>474.80603483138248</v>
      </c>
      <c r="U12" s="25">
        <f t="shared" si="2"/>
        <v>96.458361278375278</v>
      </c>
      <c r="V12" s="25">
        <f t="shared" si="2"/>
        <v>101.68690607553719</v>
      </c>
      <c r="W12" s="25">
        <f t="shared" si="2"/>
        <v>14.535666666666666</v>
      </c>
      <c r="X12" s="25">
        <f t="shared" si="2"/>
        <v>218.14404999999996</v>
      </c>
      <c r="Y12" s="25">
        <f t="shared" si="2"/>
        <v>358.23453953714284</v>
      </c>
      <c r="Z12" s="25">
        <f t="shared" si="2"/>
        <v>366.56753190476178</v>
      </c>
      <c r="AA12" s="27"/>
      <c r="AB12" s="27"/>
      <c r="AC12" s="1"/>
      <c r="AD12" s="1"/>
      <c r="AE12" s="73"/>
      <c r="AF12" s="73"/>
      <c r="AG12" s="73"/>
      <c r="AH12" s="73"/>
    </row>
    <row r="13" spans="2:34" s="19" customFormat="1" ht="17.100000000000001" customHeight="1" x14ac:dyDescent="0.35">
      <c r="B13" s="28" t="s">
        <v>36</v>
      </c>
      <c r="C13" s="29">
        <v>-9901.5593935149955</v>
      </c>
      <c r="D13" s="29"/>
      <c r="E13" s="29"/>
      <c r="F13" s="29"/>
      <c r="G13" s="29"/>
      <c r="H13" s="29"/>
      <c r="I13" s="29"/>
      <c r="J13" s="29"/>
      <c r="K13" s="29"/>
      <c r="L13" s="30"/>
      <c r="M13" s="29"/>
      <c r="N13" s="29">
        <v>183.29331481999995</v>
      </c>
      <c r="O13" s="29">
        <v>2268.68930563</v>
      </c>
      <c r="P13" s="29">
        <v>75.054063007399961</v>
      </c>
      <c r="Q13" s="29">
        <v>1801.2975121775992</v>
      </c>
      <c r="R13" s="29">
        <v>2693.016509223809</v>
      </c>
      <c r="S13" s="29">
        <v>2431.5498890022473</v>
      </c>
      <c r="T13" s="29"/>
      <c r="U13" s="29"/>
      <c r="V13" s="29">
        <v>101.68690607553719</v>
      </c>
      <c r="W13" s="29"/>
      <c r="X13" s="29"/>
      <c r="Y13" s="29"/>
      <c r="Z13" s="29"/>
      <c r="AA13" s="31"/>
      <c r="AB13" s="31"/>
      <c r="AC13" s="1"/>
      <c r="AD13" s="1"/>
      <c r="AE13" s="73"/>
      <c r="AF13" s="73"/>
      <c r="AG13" s="73"/>
      <c r="AH13" s="73"/>
    </row>
    <row r="14" spans="2:34" s="19" customFormat="1" ht="17.100000000000001" customHeight="1" x14ac:dyDescent="0.35">
      <c r="B14" s="20" t="s">
        <v>79</v>
      </c>
      <c r="C14" s="21"/>
      <c r="D14" s="21">
        <v>-1019.9620329136616</v>
      </c>
      <c r="E14" s="21">
        <v>-997.59107000000097</v>
      </c>
      <c r="F14" s="21">
        <v>-1583.5534546420965</v>
      </c>
      <c r="G14" s="21"/>
      <c r="H14" s="21"/>
      <c r="I14" s="21"/>
      <c r="J14" s="21">
        <v>-608.08117515042193</v>
      </c>
      <c r="K14" s="21"/>
      <c r="L14" s="22"/>
      <c r="M14" s="21">
        <v>14026.481067513727</v>
      </c>
      <c r="N14" s="21"/>
      <c r="O14" s="21"/>
      <c r="P14" s="21"/>
      <c r="Q14" s="21"/>
      <c r="R14" s="21">
        <v>-1268.4555005040195</v>
      </c>
      <c r="S14" s="21">
        <v>-6185.6535917542897</v>
      </c>
      <c r="T14" s="21"/>
      <c r="U14" s="21"/>
      <c r="V14" s="21"/>
      <c r="W14" s="21"/>
      <c r="X14" s="21"/>
      <c r="Y14" s="21"/>
      <c r="Z14" s="21"/>
      <c r="AA14" s="23"/>
      <c r="AB14" s="23"/>
      <c r="AC14" s="1"/>
      <c r="AD14" s="1"/>
      <c r="AE14" s="73"/>
      <c r="AF14" s="73"/>
      <c r="AG14" s="73"/>
      <c r="AH14" s="73"/>
    </row>
    <row r="15" spans="2:34" s="19" customFormat="1" ht="17.100000000000001" customHeight="1" x14ac:dyDescent="0.35">
      <c r="B15" s="13" t="s">
        <v>80</v>
      </c>
      <c r="C15" s="14"/>
      <c r="D15" s="14">
        <v>-13.306826965681736</v>
      </c>
      <c r="E15" s="14"/>
      <c r="F15" s="14"/>
      <c r="G15" s="14"/>
      <c r="H15" s="14"/>
      <c r="I15" s="14"/>
      <c r="J15" s="14"/>
      <c r="K15" s="14"/>
      <c r="L15" s="15"/>
      <c r="M15" s="14">
        <v>1137.3211481297606</v>
      </c>
      <c r="N15" s="14"/>
      <c r="O15" s="14"/>
      <c r="P15" s="14"/>
      <c r="Q15" s="14"/>
      <c r="R15" s="14">
        <v>-27.475469047619047</v>
      </c>
      <c r="S15" s="14">
        <v>-1622.3729974523978</v>
      </c>
      <c r="T15" s="14"/>
      <c r="U15" s="14"/>
      <c r="V15" s="14"/>
      <c r="W15" s="14"/>
      <c r="X15" s="14"/>
      <c r="Y15" s="14"/>
      <c r="Z15" s="14"/>
      <c r="AA15" s="16"/>
      <c r="AB15" s="16"/>
      <c r="AC15" s="1"/>
      <c r="AD15" s="1"/>
      <c r="AE15" s="73"/>
      <c r="AF15" s="73"/>
      <c r="AG15" s="73"/>
      <c r="AH15" s="73"/>
    </row>
    <row r="16" spans="2:34" s="19" customFormat="1" ht="17.100000000000001" customHeight="1" x14ac:dyDescent="0.35">
      <c r="B16" s="20" t="s">
        <v>37</v>
      </c>
      <c r="C16" s="21"/>
      <c r="D16" s="21"/>
      <c r="E16" s="21"/>
      <c r="F16" s="21">
        <v>-5.0352796211382671</v>
      </c>
      <c r="G16" s="21"/>
      <c r="H16" s="21">
        <v>-145.00216155525931</v>
      </c>
      <c r="I16" s="21">
        <v>-119.33053224066087</v>
      </c>
      <c r="J16" s="21"/>
      <c r="K16" s="21">
        <v>-22.397475355226835</v>
      </c>
      <c r="L16" s="22"/>
      <c r="M16" s="21">
        <v>2002.74995272058</v>
      </c>
      <c r="N16" s="21"/>
      <c r="O16" s="21">
        <v>-124.47532634977237</v>
      </c>
      <c r="P16" s="21"/>
      <c r="Q16" s="21"/>
      <c r="R16" s="21">
        <v>-1614.9839197401791</v>
      </c>
      <c r="S16" s="21">
        <v>-1317.2640824620375</v>
      </c>
      <c r="T16" s="21"/>
      <c r="U16" s="21"/>
      <c r="V16" s="21"/>
      <c r="W16" s="21"/>
      <c r="X16" s="21"/>
      <c r="Y16" s="21"/>
      <c r="Z16" s="21"/>
      <c r="AA16" s="23"/>
      <c r="AB16" s="23"/>
      <c r="AC16" s="1"/>
      <c r="AD16" s="1"/>
      <c r="AE16" s="73"/>
      <c r="AF16" s="73"/>
      <c r="AG16" s="73"/>
      <c r="AH16" s="73"/>
    </row>
    <row r="17" spans="2:34" s="19" customFormat="1" ht="17.100000000000001" customHeight="1" x14ac:dyDescent="0.35">
      <c r="B17" s="13" t="s">
        <v>38</v>
      </c>
      <c r="C17" s="14"/>
      <c r="D17" s="14"/>
      <c r="E17" s="14"/>
      <c r="F17" s="14"/>
      <c r="G17" s="14"/>
      <c r="H17" s="14"/>
      <c r="I17" s="14"/>
      <c r="J17" s="14"/>
      <c r="K17" s="14"/>
      <c r="L17" s="15"/>
      <c r="M17" s="14"/>
      <c r="N17" s="14"/>
      <c r="O17" s="14"/>
      <c r="P17" s="14"/>
      <c r="Q17" s="14"/>
      <c r="R17" s="14"/>
      <c r="S17" s="14"/>
      <c r="T17" s="14"/>
      <c r="U17" s="14"/>
      <c r="V17" s="14"/>
      <c r="W17" s="14"/>
      <c r="X17" s="14"/>
      <c r="Y17" s="14"/>
      <c r="Z17" s="14"/>
      <c r="AA17" s="16"/>
      <c r="AB17" s="16"/>
      <c r="AC17" s="1"/>
      <c r="AD17" s="1"/>
      <c r="AE17" s="73"/>
      <c r="AF17" s="73"/>
      <c r="AG17" s="73"/>
      <c r="AH17" s="73"/>
    </row>
    <row r="18" spans="2:34" s="19" customFormat="1" ht="17.100000000000001" customHeight="1" x14ac:dyDescent="0.35">
      <c r="B18" s="20" t="s">
        <v>39</v>
      </c>
      <c r="C18" s="21"/>
      <c r="D18" s="21"/>
      <c r="E18" s="21"/>
      <c r="F18" s="21"/>
      <c r="G18" s="21">
        <v>-353.785316373272</v>
      </c>
      <c r="H18" s="21"/>
      <c r="I18" s="21"/>
      <c r="J18" s="21"/>
      <c r="K18" s="21"/>
      <c r="L18" s="22"/>
      <c r="M18" s="21"/>
      <c r="N18" s="21"/>
      <c r="O18" s="21"/>
      <c r="P18" s="21"/>
      <c r="Q18" s="21"/>
      <c r="R18" s="21"/>
      <c r="S18" s="21"/>
      <c r="T18" s="21"/>
      <c r="U18" s="21">
        <v>100.95551213837528</v>
      </c>
      <c r="V18" s="21"/>
      <c r="W18" s="21"/>
      <c r="X18" s="21"/>
      <c r="Y18" s="21"/>
      <c r="Z18" s="21"/>
      <c r="AA18" s="23"/>
      <c r="AB18" s="23"/>
      <c r="AC18" s="1"/>
      <c r="AD18" s="1"/>
    </row>
    <row r="19" spans="2:34" s="19" customFormat="1" ht="17.100000000000001" customHeight="1" x14ac:dyDescent="0.35">
      <c r="B19" s="13" t="s">
        <v>40</v>
      </c>
      <c r="C19" s="14"/>
      <c r="D19" s="14"/>
      <c r="E19" s="14"/>
      <c r="F19" s="14"/>
      <c r="G19" s="14"/>
      <c r="H19" s="14"/>
      <c r="I19" s="14"/>
      <c r="J19" s="14"/>
      <c r="K19" s="14"/>
      <c r="L19" s="15"/>
      <c r="M19" s="14"/>
      <c r="N19" s="14"/>
      <c r="O19" s="14"/>
      <c r="P19" s="14"/>
      <c r="Q19" s="14"/>
      <c r="R19" s="14"/>
      <c r="S19" s="14"/>
      <c r="T19" s="14"/>
      <c r="U19" s="14"/>
      <c r="V19" s="14"/>
      <c r="W19" s="14"/>
      <c r="X19" s="14"/>
      <c r="Y19" s="14"/>
      <c r="Z19" s="14"/>
      <c r="AA19" s="16"/>
      <c r="AB19" s="16"/>
      <c r="AC19" s="1"/>
      <c r="AD19" s="1"/>
    </row>
    <row r="20" spans="2:34" s="19" customFormat="1" ht="17.100000000000001" customHeight="1" x14ac:dyDescent="0.35">
      <c r="B20" s="20" t="s">
        <v>41</v>
      </c>
      <c r="C20" s="21"/>
      <c r="D20" s="21"/>
      <c r="E20" s="21"/>
      <c r="F20" s="21"/>
      <c r="G20" s="21"/>
      <c r="H20" s="21"/>
      <c r="I20" s="21"/>
      <c r="J20" s="21"/>
      <c r="K20" s="21"/>
      <c r="L20" s="22"/>
      <c r="M20" s="21"/>
      <c r="N20" s="21"/>
      <c r="O20" s="21"/>
      <c r="P20" s="21"/>
      <c r="Q20" s="21"/>
      <c r="R20" s="21"/>
      <c r="S20" s="21"/>
      <c r="T20" s="21"/>
      <c r="U20" s="21"/>
      <c r="V20" s="21"/>
      <c r="W20" s="21"/>
      <c r="X20" s="21"/>
      <c r="Y20" s="21"/>
      <c r="Z20" s="21"/>
      <c r="AA20" s="23"/>
      <c r="AB20" s="23"/>
      <c r="AC20" s="1"/>
      <c r="AD20" s="1"/>
      <c r="AE20" s="143"/>
      <c r="AF20" s="143"/>
      <c r="AG20" s="143"/>
      <c r="AH20" s="143"/>
    </row>
    <row r="21" spans="2:34" s="19" customFormat="1" ht="17.100000000000001" customHeight="1" x14ac:dyDescent="0.35">
      <c r="B21" s="13" t="s">
        <v>42</v>
      </c>
      <c r="C21" s="14"/>
      <c r="D21" s="14"/>
      <c r="E21" s="14"/>
      <c r="F21" s="14"/>
      <c r="G21" s="14"/>
      <c r="H21" s="14"/>
      <c r="I21" s="14"/>
      <c r="J21" s="14"/>
      <c r="K21" s="14"/>
      <c r="L21" s="15"/>
      <c r="M21" s="14"/>
      <c r="N21" s="14"/>
      <c r="O21" s="14"/>
      <c r="P21" s="14"/>
      <c r="Q21" s="14"/>
      <c r="R21" s="14"/>
      <c r="S21" s="14"/>
      <c r="T21" s="14"/>
      <c r="U21" s="14"/>
      <c r="V21" s="14"/>
      <c r="W21" s="14"/>
      <c r="X21" s="14"/>
      <c r="Y21" s="14"/>
      <c r="Z21" s="14"/>
      <c r="AA21" s="16"/>
      <c r="AB21" s="16"/>
      <c r="AC21" s="1"/>
      <c r="AD21" s="1"/>
      <c r="AE21" s="143"/>
      <c r="AF21" s="143"/>
      <c r="AG21" s="143"/>
      <c r="AH21" s="143"/>
    </row>
    <row r="22" spans="2:34" s="19" customFormat="1" ht="17.100000000000001" customHeight="1" thickBot="1" x14ac:dyDescent="0.4">
      <c r="B22" s="32" t="s">
        <v>43</v>
      </c>
      <c r="C22" s="33">
        <f>SUM(C13:C21)</f>
        <v>-9901.5593935149955</v>
      </c>
      <c r="D22" s="33">
        <f t="shared" ref="D22:K22" si="3">SUM(D13:D21)</f>
        <v>-1033.2688598793434</v>
      </c>
      <c r="E22" s="33">
        <f t="shared" si="3"/>
        <v>-997.59107000000097</v>
      </c>
      <c r="F22" s="33">
        <f t="shared" si="3"/>
        <v>-1588.5887342632348</v>
      </c>
      <c r="G22" s="33">
        <f t="shared" si="3"/>
        <v>-353.785316373272</v>
      </c>
      <c r="H22" s="33">
        <f t="shared" si="3"/>
        <v>-145.00216155525931</v>
      </c>
      <c r="I22" s="33">
        <f t="shared" si="3"/>
        <v>-119.33053224066087</v>
      </c>
      <c r="J22" s="33">
        <f t="shared" si="3"/>
        <v>-608.08117515042193</v>
      </c>
      <c r="K22" s="33">
        <f t="shared" si="3"/>
        <v>-22.397475355226835</v>
      </c>
      <c r="L22" s="33"/>
      <c r="M22" s="33">
        <f>SUMIF(M13:M21,"&lt;0")</f>
        <v>0</v>
      </c>
      <c r="N22" s="33">
        <f t="shared" ref="N22:Z22" si="4">SUMIF(N13:N21,"&lt;0")</f>
        <v>0</v>
      </c>
      <c r="O22" s="33">
        <f t="shared" si="4"/>
        <v>-124.47532634977237</v>
      </c>
      <c r="P22" s="33">
        <f t="shared" si="4"/>
        <v>0</v>
      </c>
      <c r="Q22" s="33">
        <f t="shared" si="4"/>
        <v>0</v>
      </c>
      <c r="R22" s="33">
        <f>SUMIF(R13:R21,"&lt;0")</f>
        <v>-2910.9148892918174</v>
      </c>
      <c r="S22" s="33">
        <f>SUMIF(S13:S21,"&lt;0")</f>
        <v>-9125.2906716687248</v>
      </c>
      <c r="T22" s="33">
        <f t="shared" si="4"/>
        <v>0</v>
      </c>
      <c r="U22" s="33">
        <f t="shared" si="4"/>
        <v>0</v>
      </c>
      <c r="V22" s="33">
        <f t="shared" si="4"/>
        <v>0</v>
      </c>
      <c r="W22" s="33">
        <f t="shared" si="4"/>
        <v>0</v>
      </c>
      <c r="X22" s="33">
        <f t="shared" si="4"/>
        <v>0</v>
      </c>
      <c r="Y22" s="33">
        <f t="shared" si="4"/>
        <v>0</v>
      </c>
      <c r="Z22" s="33">
        <f t="shared" si="4"/>
        <v>0</v>
      </c>
      <c r="AA22" s="34"/>
      <c r="AB22" s="34"/>
      <c r="AC22" s="1"/>
      <c r="AD22" s="1"/>
      <c r="AE22" s="143"/>
      <c r="AF22" s="143"/>
      <c r="AG22" s="143"/>
      <c r="AH22" s="143"/>
    </row>
    <row r="23" spans="2:34" s="19" customFormat="1" ht="17.100000000000001" customHeight="1" x14ac:dyDescent="0.35">
      <c r="B23" s="28" t="s">
        <v>44</v>
      </c>
      <c r="C23" s="29"/>
      <c r="D23" s="29">
        <v>0</v>
      </c>
      <c r="E23" s="29"/>
      <c r="F23" s="29"/>
      <c r="G23" s="29"/>
      <c r="H23" s="29"/>
      <c r="I23" s="29"/>
      <c r="J23" s="29"/>
      <c r="K23" s="29"/>
      <c r="L23" s="35"/>
      <c r="M23" s="29">
        <v>665.97601014957718</v>
      </c>
      <c r="N23" s="29"/>
      <c r="O23" s="29">
        <v>17.812767362856004</v>
      </c>
      <c r="P23" s="29"/>
      <c r="Q23" s="29"/>
      <c r="R23" s="29">
        <v>1.9042871829151478</v>
      </c>
      <c r="S23" s="29">
        <v>259.27077901229325</v>
      </c>
      <c r="T23" s="29"/>
      <c r="U23" s="29"/>
      <c r="V23" s="29">
        <v>101.68690607553719</v>
      </c>
      <c r="W23" s="29"/>
      <c r="X23" s="29"/>
      <c r="Y23" s="29"/>
      <c r="Z23" s="29"/>
      <c r="AA23" s="31"/>
      <c r="AB23" s="31"/>
      <c r="AC23" s="1"/>
      <c r="AD23" s="1"/>
      <c r="AE23" s="143"/>
      <c r="AF23" s="143"/>
      <c r="AG23" s="143"/>
      <c r="AH23" s="143"/>
    </row>
    <row r="24" spans="2:34" s="19" customFormat="1" ht="17.100000000000001" customHeight="1" x14ac:dyDescent="0.35">
      <c r="B24" s="20" t="s">
        <v>45</v>
      </c>
      <c r="C24" s="21"/>
      <c r="D24" s="21"/>
      <c r="E24" s="21">
        <v>8.3541200000000053</v>
      </c>
      <c r="F24" s="21"/>
      <c r="G24" s="21"/>
      <c r="H24" s="21"/>
      <c r="I24" s="21"/>
      <c r="J24" s="21"/>
      <c r="K24" s="21"/>
      <c r="L24" s="36"/>
      <c r="M24" s="21">
        <v>2180.7711850438413</v>
      </c>
      <c r="N24" s="21"/>
      <c r="O24" s="21"/>
      <c r="P24" s="21"/>
      <c r="Q24" s="21"/>
      <c r="R24" s="21"/>
      <c r="S24" s="21"/>
      <c r="T24" s="21"/>
      <c r="U24" s="21"/>
      <c r="V24" s="21"/>
      <c r="W24" s="21"/>
      <c r="X24" s="21"/>
      <c r="Y24" s="21"/>
      <c r="Z24" s="21"/>
      <c r="AA24" s="23"/>
      <c r="AB24" s="23"/>
      <c r="AC24" s="1"/>
      <c r="AD24" s="1"/>
    </row>
    <row r="25" spans="2:34" s="19" customFormat="1" ht="17.100000000000001" customHeight="1" thickBot="1" x14ac:dyDescent="0.4">
      <c r="B25" s="109" t="s">
        <v>46</v>
      </c>
      <c r="C25" s="110">
        <f>IFERROR(C12+C22-C32-C24-C23-C33, " ")</f>
        <v>-401.11966951499744</v>
      </c>
      <c r="D25" s="110">
        <f t="shared" ref="D25:Z25" si="5">IFERROR(D12+D22-D32-D24-D23-D33, " ")</f>
        <v>-3.4106051316484809E-13</v>
      </c>
      <c r="E25" s="110">
        <f t="shared" si="5"/>
        <v>89.216695674860631</v>
      </c>
      <c r="F25" s="110">
        <f t="shared" si="5"/>
        <v>0</v>
      </c>
      <c r="G25" s="110">
        <f t="shared" si="5"/>
        <v>-2.2737367544323206E-13</v>
      </c>
      <c r="H25" s="110">
        <f t="shared" si="5"/>
        <v>0</v>
      </c>
      <c r="I25" s="110">
        <f t="shared" si="5"/>
        <v>-1.4210854715202004E-14</v>
      </c>
      <c r="J25" s="110">
        <f t="shared" si="5"/>
        <v>0</v>
      </c>
      <c r="K25" s="110">
        <f t="shared" si="5"/>
        <v>-7.1054273576010019E-15</v>
      </c>
      <c r="L25" s="110"/>
      <c r="M25" s="110">
        <f t="shared" si="5"/>
        <v>1.8189894035458565E-12</v>
      </c>
      <c r="N25" s="110">
        <f t="shared" si="5"/>
        <v>173.02603606675257</v>
      </c>
      <c r="O25" s="110">
        <f t="shared" si="5"/>
        <v>3.751665644813329E-12</v>
      </c>
      <c r="P25" s="110">
        <f t="shared" si="5"/>
        <v>2.0659600000000182</v>
      </c>
      <c r="Q25" s="110">
        <f t="shared" si="5"/>
        <v>-1.7053025658242404E-13</v>
      </c>
      <c r="R25" s="110">
        <f t="shared" si="5"/>
        <v>9.0261131902025227E-13</v>
      </c>
      <c r="S25" s="110">
        <f t="shared" si="5"/>
        <v>1.3642420526593924E-12</v>
      </c>
      <c r="T25" s="110">
        <f t="shared" si="5"/>
        <v>0</v>
      </c>
      <c r="U25" s="110">
        <f t="shared" si="5"/>
        <v>-4.497150860000005</v>
      </c>
      <c r="V25" s="110">
        <f t="shared" si="5"/>
        <v>0</v>
      </c>
      <c r="W25" s="110">
        <f t="shared" si="5"/>
        <v>0</v>
      </c>
      <c r="X25" s="110">
        <f t="shared" si="5"/>
        <v>0</v>
      </c>
      <c r="Y25" s="110">
        <f t="shared" si="5"/>
        <v>0</v>
      </c>
      <c r="Z25" s="110">
        <f t="shared" si="5"/>
        <v>0</v>
      </c>
      <c r="AA25" s="110"/>
      <c r="AB25" s="110"/>
      <c r="AC25" s="1"/>
      <c r="AD25" s="1"/>
      <c r="AE25" s="73"/>
      <c r="AF25" s="73"/>
      <c r="AG25" s="73"/>
      <c r="AH25" s="73"/>
    </row>
    <row r="26" spans="2:34" s="19" customFormat="1" ht="17.100000000000001" customHeight="1" x14ac:dyDescent="0.35">
      <c r="B26" s="118" t="s">
        <v>135</v>
      </c>
      <c r="C26" s="29"/>
      <c r="D26" s="29">
        <v>34.565859073442603</v>
      </c>
      <c r="E26" s="29"/>
      <c r="F26" s="29"/>
      <c r="G26" s="29"/>
      <c r="H26" s="29"/>
      <c r="I26" s="29"/>
      <c r="J26" s="29"/>
      <c r="K26" s="29"/>
      <c r="L26" s="35"/>
      <c r="M26" s="29">
        <v>52.320518</v>
      </c>
      <c r="N26" s="29">
        <v>4111.313978593882</v>
      </c>
      <c r="O26" s="29">
        <v>5842.2374480667504</v>
      </c>
      <c r="P26" s="29"/>
      <c r="Q26" s="29">
        <v>147.84076794497895</v>
      </c>
      <c r="R26" s="29">
        <v>4041.5762746665196</v>
      </c>
      <c r="S26" s="29"/>
      <c r="T26" s="29"/>
      <c r="U26" s="29"/>
      <c r="V26" s="29"/>
      <c r="W26" s="29">
        <v>14.535666666666666</v>
      </c>
      <c r="X26" s="29"/>
      <c r="Y26" s="29"/>
      <c r="Z26" s="29"/>
      <c r="AA26" s="31"/>
      <c r="AB26" s="31"/>
      <c r="AC26" s="1"/>
      <c r="AD26" s="1"/>
      <c r="AE26" s="73"/>
      <c r="AF26" s="73"/>
      <c r="AG26" s="73"/>
      <c r="AH26" s="73"/>
    </row>
    <row r="27" spans="2:34" s="19" customFormat="1" ht="17.100000000000001" customHeight="1" x14ac:dyDescent="0.35">
      <c r="B27" s="121" t="s">
        <v>136</v>
      </c>
      <c r="C27" s="21"/>
      <c r="D27" s="21">
        <v>109.82261703379292</v>
      </c>
      <c r="E27" s="21">
        <v>108.04318032513974</v>
      </c>
      <c r="F27" s="21"/>
      <c r="G27" s="21"/>
      <c r="H27" s="21">
        <v>1957.6620270182837</v>
      </c>
      <c r="I27" s="21"/>
      <c r="J27" s="21"/>
      <c r="K27" s="21">
        <v>36.011963787283463</v>
      </c>
      <c r="L27" s="36"/>
      <c r="M27" s="21">
        <v>4517.1254486130665</v>
      </c>
      <c r="N27" s="21">
        <v>490.86557334380905</v>
      </c>
      <c r="O27" s="21">
        <v>9.7721710188956514</v>
      </c>
      <c r="P27" s="21"/>
      <c r="Q27" s="21"/>
      <c r="R27" s="21">
        <v>705.21222260545244</v>
      </c>
      <c r="S27" s="21">
        <v>862.17403998051702</v>
      </c>
      <c r="T27" s="21">
        <v>474.80603483138248</v>
      </c>
      <c r="U27" s="21"/>
      <c r="V27" s="21"/>
      <c r="W27" s="21"/>
      <c r="X27" s="21"/>
      <c r="Y27" s="21"/>
      <c r="Z27" s="21"/>
      <c r="AA27" s="23"/>
      <c r="AB27" s="37"/>
      <c r="AC27" s="1"/>
      <c r="AD27" s="1"/>
      <c r="AE27" s="73"/>
      <c r="AF27" s="73"/>
      <c r="AG27" s="73"/>
      <c r="AH27" s="73"/>
    </row>
    <row r="28" spans="2:34" s="19" customFormat="1" ht="17.100000000000001" customHeight="1" x14ac:dyDescent="0.35">
      <c r="B28" s="120" t="s">
        <v>137</v>
      </c>
      <c r="C28" s="14"/>
      <c r="D28" s="14"/>
      <c r="E28" s="14"/>
      <c r="F28" s="14"/>
      <c r="G28" s="14">
        <v>1158.5463254085053</v>
      </c>
      <c r="H28" s="14"/>
      <c r="I28" s="14">
        <v>88.275566310760823</v>
      </c>
      <c r="J28" s="14"/>
      <c r="K28" s="14">
        <v>19.781278532562744</v>
      </c>
      <c r="L28" s="38"/>
      <c r="M28" s="14">
        <v>5272.8985001519295</v>
      </c>
      <c r="N28" s="14">
        <v>4415.0522730419143</v>
      </c>
      <c r="O28" s="14"/>
      <c r="P28" s="14">
        <v>75.054063007399947</v>
      </c>
      <c r="Q28" s="14"/>
      <c r="R28" s="14"/>
      <c r="S28" s="14"/>
      <c r="T28" s="14"/>
      <c r="U28" s="14">
        <v>98.617002105500816</v>
      </c>
      <c r="V28" s="14"/>
      <c r="W28" s="14"/>
      <c r="X28" s="14"/>
      <c r="Y28" s="14"/>
      <c r="Z28" s="14"/>
      <c r="AA28" s="16"/>
      <c r="AB28" s="16"/>
      <c r="AC28" s="1"/>
      <c r="AD28" s="1"/>
      <c r="AE28" s="73"/>
      <c r="AF28" s="73"/>
      <c r="AG28" s="73"/>
      <c r="AH28" s="73"/>
    </row>
    <row r="29" spans="2:34" s="19" customFormat="1" ht="17.100000000000001" customHeight="1" x14ac:dyDescent="0.35">
      <c r="B29" s="121" t="s">
        <v>138</v>
      </c>
      <c r="C29" s="21"/>
      <c r="D29" s="21"/>
      <c r="E29" s="21"/>
      <c r="F29" s="21"/>
      <c r="G29" s="21">
        <v>0.13343974579057249</v>
      </c>
      <c r="H29" s="21"/>
      <c r="I29" s="21">
        <v>4.7463959457295353</v>
      </c>
      <c r="J29" s="21"/>
      <c r="K29" s="21"/>
      <c r="L29" s="36"/>
      <c r="M29" s="21">
        <v>3570.1392516571168</v>
      </c>
      <c r="N29" s="21">
        <v>564.39472361830531</v>
      </c>
      <c r="O29" s="21">
        <v>0.17152003486670606</v>
      </c>
      <c r="P29" s="21"/>
      <c r="Q29" s="21"/>
      <c r="R29" s="21">
        <v>129.75497207829611</v>
      </c>
      <c r="S29" s="21"/>
      <c r="T29" s="21"/>
      <c r="U29" s="21">
        <v>2.3385100328744604</v>
      </c>
      <c r="V29" s="21"/>
      <c r="W29" s="21"/>
      <c r="X29" s="21"/>
      <c r="Y29" s="21"/>
      <c r="Z29" s="21"/>
      <c r="AA29" s="23"/>
      <c r="AB29" s="23"/>
      <c r="AC29" s="1"/>
      <c r="AD29" s="1"/>
      <c r="AE29" s="73"/>
      <c r="AF29" s="73"/>
      <c r="AG29" s="73"/>
      <c r="AH29" s="73"/>
    </row>
    <row r="30" spans="2:34" s="19" customFormat="1" ht="17.100000000000001" customHeight="1" x14ac:dyDescent="0.35">
      <c r="B30" s="120" t="s">
        <v>139</v>
      </c>
      <c r="C30" s="14"/>
      <c r="D30" s="14"/>
      <c r="E30" s="14"/>
      <c r="F30" s="14"/>
      <c r="G30" s="14"/>
      <c r="H30" s="14"/>
      <c r="I30" s="14"/>
      <c r="J30" s="14"/>
      <c r="K30" s="14"/>
      <c r="L30" s="38"/>
      <c r="M30" s="14">
        <v>907.32125474853365</v>
      </c>
      <c r="N30" s="14"/>
      <c r="O30" s="14"/>
      <c r="P30" s="14"/>
      <c r="Q30" s="14"/>
      <c r="R30" s="14">
        <v>329.88152860514401</v>
      </c>
      <c r="S30" s="14"/>
      <c r="T30" s="14"/>
      <c r="U30" s="14"/>
      <c r="V30" s="14"/>
      <c r="W30" s="14"/>
      <c r="X30" s="14"/>
      <c r="Y30" s="14"/>
      <c r="Z30" s="14"/>
      <c r="AA30" s="16"/>
      <c r="AB30" s="16"/>
      <c r="AC30" s="1"/>
      <c r="AD30" s="1"/>
    </row>
    <row r="31" spans="2:34" s="19" customFormat="1" ht="17.100000000000001" customHeight="1" x14ac:dyDescent="0.35">
      <c r="B31" s="121" t="s">
        <v>140</v>
      </c>
      <c r="C31" s="21"/>
      <c r="D31" s="21"/>
      <c r="E31" s="21"/>
      <c r="F31" s="21"/>
      <c r="G31" s="21"/>
      <c r="H31" s="21"/>
      <c r="I31" s="21"/>
      <c r="J31" s="21"/>
      <c r="K31" s="21"/>
      <c r="L31" s="36"/>
      <c r="M31" s="21"/>
      <c r="N31" s="21">
        <v>144.22135616399254</v>
      </c>
      <c r="O31" s="21">
        <v>191.48787611364699</v>
      </c>
      <c r="P31" s="21"/>
      <c r="Q31" s="21"/>
      <c r="R31" s="21"/>
      <c r="S31" s="21"/>
      <c r="T31" s="21"/>
      <c r="U31" s="21"/>
      <c r="V31" s="21"/>
      <c r="W31" s="21"/>
      <c r="X31" s="21"/>
      <c r="Y31" s="21"/>
      <c r="Z31" s="21"/>
      <c r="AA31" s="23"/>
      <c r="AB31" s="23"/>
      <c r="AC31" s="1"/>
      <c r="AD31" s="1"/>
    </row>
    <row r="32" spans="2:34" s="19" customFormat="1" ht="17.100000000000001" customHeight="1" x14ac:dyDescent="0.35">
      <c r="B32" s="39" t="s">
        <v>51</v>
      </c>
      <c r="C32" s="40">
        <f t="shared" ref="C32:K32" si="6">SUM(C26:C31)</f>
        <v>0</v>
      </c>
      <c r="D32" s="40">
        <f t="shared" si="6"/>
        <v>144.38847610723553</v>
      </c>
      <c r="E32" s="40">
        <f t="shared" si="6"/>
        <v>108.04318032513974</v>
      </c>
      <c r="F32" s="40">
        <f t="shared" si="6"/>
        <v>0</v>
      </c>
      <c r="G32" s="40">
        <f t="shared" si="6"/>
        <v>1158.6797651542959</v>
      </c>
      <c r="H32" s="40">
        <f t="shared" si="6"/>
        <v>1957.6620270182837</v>
      </c>
      <c r="I32" s="40">
        <f t="shared" ref="I32:J32" si="7">SUM(I26:I31)</f>
        <v>93.021962256490355</v>
      </c>
      <c r="J32" s="40">
        <f t="shared" si="7"/>
        <v>0</v>
      </c>
      <c r="K32" s="40">
        <f t="shared" si="6"/>
        <v>55.793242319846208</v>
      </c>
      <c r="L32" s="40"/>
      <c r="M32" s="40">
        <f t="shared" ref="M32:Z32" si="8">SUM(M26:M31)</f>
        <v>14319.804973170649</v>
      </c>
      <c r="N32" s="40">
        <f t="shared" si="8"/>
        <v>9725.8479047619021</v>
      </c>
      <c r="O32" s="40">
        <f t="shared" si="8"/>
        <v>6043.6690152341589</v>
      </c>
      <c r="P32" s="40">
        <f t="shared" si="8"/>
        <v>75.054063007399947</v>
      </c>
      <c r="Q32" s="40">
        <f t="shared" si="8"/>
        <v>147.84076794497895</v>
      </c>
      <c r="R32" s="40">
        <f t="shared" si="8"/>
        <v>5206.4249979554124</v>
      </c>
      <c r="S32" s="40">
        <f t="shared" si="8"/>
        <v>862.17403998051702</v>
      </c>
      <c r="T32" s="40">
        <f t="shared" si="8"/>
        <v>474.80603483138248</v>
      </c>
      <c r="U32" s="40">
        <f t="shared" si="8"/>
        <v>100.95551213837528</v>
      </c>
      <c r="V32" s="40">
        <f t="shared" si="8"/>
        <v>0</v>
      </c>
      <c r="W32" s="40">
        <f t="shared" si="8"/>
        <v>14.535666666666666</v>
      </c>
      <c r="X32" s="40">
        <f t="shared" si="8"/>
        <v>0</v>
      </c>
      <c r="Y32" s="40">
        <f t="shared" si="8"/>
        <v>0</v>
      </c>
      <c r="Z32" s="40">
        <f t="shared" si="8"/>
        <v>0</v>
      </c>
      <c r="AA32" s="40"/>
      <c r="AB32" s="40"/>
      <c r="AC32" s="1"/>
      <c r="AD32" s="1"/>
    </row>
    <row r="33" spans="2:30" s="19" customFormat="1" ht="17.100000000000001" customHeight="1" x14ac:dyDescent="0.35">
      <c r="B33" s="13" t="s">
        <v>52</v>
      </c>
      <c r="C33" s="14"/>
      <c r="D33" s="14"/>
      <c r="E33" s="14"/>
      <c r="F33" s="14"/>
      <c r="G33" s="14"/>
      <c r="H33" s="14"/>
      <c r="I33" s="14"/>
      <c r="J33" s="14"/>
      <c r="K33" s="14"/>
      <c r="L33" s="38"/>
      <c r="M33" s="14"/>
      <c r="N33" s="14"/>
      <c r="O33" s="14">
        <v>838.26945370841247</v>
      </c>
      <c r="P33" s="14"/>
      <c r="Q33" s="14"/>
      <c r="R33" s="14"/>
      <c r="S33" s="14"/>
      <c r="T33" s="14"/>
      <c r="U33" s="14"/>
      <c r="V33" s="14"/>
      <c r="W33" s="14"/>
      <c r="X33" s="14">
        <v>218.14404999999996</v>
      </c>
      <c r="Y33" s="14">
        <v>358.23453953714284</v>
      </c>
      <c r="Z33" s="14">
        <v>366.56753190476178</v>
      </c>
      <c r="AA33" s="16"/>
      <c r="AB33" s="16"/>
      <c r="AC33" s="1"/>
      <c r="AD33" s="1"/>
    </row>
    <row r="34" spans="2:30" s="19" customFormat="1" ht="17.100000000000001" customHeight="1" thickBot="1" x14ac:dyDescent="0.4">
      <c r="B34" s="32" t="s">
        <v>53</v>
      </c>
      <c r="C34" s="33">
        <f t="shared" ref="C34:K34" si="9">C33+C32</f>
        <v>0</v>
      </c>
      <c r="D34" s="33">
        <f t="shared" si="9"/>
        <v>144.38847610723553</v>
      </c>
      <c r="E34" s="33">
        <f t="shared" si="9"/>
        <v>108.04318032513974</v>
      </c>
      <c r="F34" s="33">
        <f t="shared" si="9"/>
        <v>0</v>
      </c>
      <c r="G34" s="33">
        <f t="shared" si="9"/>
        <v>1158.6797651542959</v>
      </c>
      <c r="H34" s="33">
        <f t="shared" si="9"/>
        <v>1957.6620270182837</v>
      </c>
      <c r="I34" s="33">
        <f t="shared" si="9"/>
        <v>93.021962256490355</v>
      </c>
      <c r="J34" s="33">
        <f t="shared" si="9"/>
        <v>0</v>
      </c>
      <c r="K34" s="33">
        <f t="shared" si="9"/>
        <v>55.793242319846208</v>
      </c>
      <c r="L34" s="41"/>
      <c r="M34" s="33">
        <f>M33+M32</f>
        <v>14319.804973170649</v>
      </c>
      <c r="N34" s="33">
        <f t="shared" ref="N34:R34" si="10">N33+N32</f>
        <v>9725.8479047619021</v>
      </c>
      <c r="O34" s="33">
        <f t="shared" si="10"/>
        <v>6881.9384689425715</v>
      </c>
      <c r="P34" s="33">
        <f t="shared" si="10"/>
        <v>75.054063007399947</v>
      </c>
      <c r="Q34" s="33">
        <f t="shared" si="10"/>
        <v>147.84076794497895</v>
      </c>
      <c r="R34" s="33">
        <f t="shared" si="10"/>
        <v>5206.4249979554124</v>
      </c>
      <c r="S34" s="33">
        <f>S33+S32</f>
        <v>862.17403998051702</v>
      </c>
      <c r="T34" s="33">
        <f t="shared" ref="T34:Z34" si="11">T33+T32</f>
        <v>474.80603483138248</v>
      </c>
      <c r="U34" s="33">
        <f t="shared" si="11"/>
        <v>100.95551213837528</v>
      </c>
      <c r="V34" s="33">
        <f t="shared" si="11"/>
        <v>0</v>
      </c>
      <c r="W34" s="33">
        <f t="shared" si="11"/>
        <v>14.535666666666666</v>
      </c>
      <c r="X34" s="33">
        <f t="shared" si="11"/>
        <v>218.14404999999996</v>
      </c>
      <c r="Y34" s="33">
        <f t="shared" si="11"/>
        <v>358.23453953714284</v>
      </c>
      <c r="Z34" s="33">
        <f t="shared" si="11"/>
        <v>366.56753190476178</v>
      </c>
      <c r="AA34" s="33"/>
      <c r="AB34" s="33"/>
      <c r="AC34" s="1"/>
      <c r="AD34" s="1"/>
    </row>
    <row r="35" spans="2:30" s="19" customFormat="1" ht="17.100000000000001" customHeight="1" x14ac:dyDescent="0.35">
      <c r="B35" s="42" t="s">
        <v>54</v>
      </c>
      <c r="C35" s="43">
        <f t="shared" ref="C35:Z35" si="12">IFERROR(C25/C12, " ")</f>
        <v>-4.2221168826711196E-2</v>
      </c>
      <c r="D35" s="43">
        <f t="shared" si="12"/>
        <v>-2.896092969854646E-16</v>
      </c>
      <c r="E35" s="43">
        <f t="shared" si="12"/>
        <v>7.4149202156750665E-2</v>
      </c>
      <c r="F35" s="43">
        <f t="shared" si="12"/>
        <v>0</v>
      </c>
      <c r="G35" s="43">
        <f t="shared" si="12"/>
        <v>-1.503331734532264E-16</v>
      </c>
      <c r="H35" s="43">
        <f t="shared" si="12"/>
        <v>0</v>
      </c>
      <c r="I35" s="43">
        <f t="shared" si="12"/>
        <v>-6.6921063248412412E-17</v>
      </c>
      <c r="J35" s="43">
        <f t="shared" si="12"/>
        <v>0</v>
      </c>
      <c r="K35" s="43">
        <f t="shared" si="12"/>
        <v>-9.0873029035596017E-17</v>
      </c>
      <c r="L35" s="43"/>
      <c r="M35" s="43">
        <f t="shared" si="12"/>
        <v>1.0596125452017322E-16</v>
      </c>
      <c r="N35" s="43">
        <f t="shared" si="12"/>
        <v>1.7479365542083892E-2</v>
      </c>
      <c r="O35" s="43">
        <f t="shared" si="12"/>
        <v>5.3410373531504872E-16</v>
      </c>
      <c r="P35" s="43">
        <f t="shared" si="12"/>
        <v>2.6788892422941593E-2</v>
      </c>
      <c r="Q35" s="43">
        <f t="shared" si="12"/>
        <v>-1.1534724755074968E-15</v>
      </c>
      <c r="R35" s="43">
        <f t="shared" si="12"/>
        <v>1.11169377300271E-16</v>
      </c>
      <c r="S35" s="43">
        <f t="shared" si="12"/>
        <v>1.3313918895463905E-16</v>
      </c>
      <c r="T35" s="43">
        <f t="shared" si="12"/>
        <v>0</v>
      </c>
      <c r="U35" s="43">
        <f t="shared" si="12"/>
        <v>-4.6622716790941467E-2</v>
      </c>
      <c r="V35" s="43">
        <f t="shared" si="12"/>
        <v>0</v>
      </c>
      <c r="W35" s="43">
        <f t="shared" si="12"/>
        <v>0</v>
      </c>
      <c r="X35" s="43">
        <f t="shared" si="12"/>
        <v>0</v>
      </c>
      <c r="Y35" s="43">
        <f t="shared" si="12"/>
        <v>0</v>
      </c>
      <c r="Z35" s="43">
        <f t="shared" si="12"/>
        <v>0</v>
      </c>
      <c r="AA35" s="43"/>
      <c r="AB35" s="43"/>
      <c r="AC35" s="1"/>
    </row>
    <row r="36" spans="2:30" x14ac:dyDescent="0.35">
      <c r="M36" s="44"/>
      <c r="O36" s="44"/>
      <c r="P36" s="44"/>
      <c r="R36" s="44"/>
    </row>
    <row r="37" spans="2:30" x14ac:dyDescent="0.35">
      <c r="D37" s="149" t="s">
        <v>0</v>
      </c>
      <c r="E37" s="150"/>
      <c r="F37" s="150"/>
      <c r="G37" s="150"/>
      <c r="H37" s="150"/>
      <c r="I37" s="150"/>
      <c r="J37" s="150"/>
      <c r="K37" s="150"/>
      <c r="L37" s="151"/>
      <c r="M37" s="152" t="s">
        <v>1</v>
      </c>
      <c r="N37" s="153"/>
      <c r="O37" s="153"/>
      <c r="P37" s="153"/>
      <c r="Q37" s="153"/>
      <c r="R37" s="153"/>
      <c r="S37" s="153"/>
      <c r="T37" s="153"/>
      <c r="U37" s="153"/>
      <c r="V37" s="153"/>
      <c r="W37" s="153"/>
      <c r="X37" s="153"/>
      <c r="Y37" s="153"/>
      <c r="Z37" s="153"/>
      <c r="AA37" s="154"/>
    </row>
    <row r="38" spans="2:30" ht="45.75" customHeight="1" x14ac:dyDescent="0.35">
      <c r="B38" s="2" t="s">
        <v>103</v>
      </c>
      <c r="C38" s="3" t="s">
        <v>83</v>
      </c>
      <c r="D38" s="3" t="s">
        <v>84</v>
      </c>
      <c r="E38" s="3" t="s">
        <v>85</v>
      </c>
      <c r="F38" s="3" t="s">
        <v>86</v>
      </c>
      <c r="G38" s="3" t="s">
        <v>87</v>
      </c>
      <c r="H38" s="113" t="s">
        <v>124</v>
      </c>
      <c r="I38" s="3" t="s">
        <v>89</v>
      </c>
      <c r="J38" s="3" t="s">
        <v>90</v>
      </c>
      <c r="K38" s="3" t="s">
        <v>125</v>
      </c>
      <c r="L38" s="3" t="s">
        <v>10</v>
      </c>
      <c r="M38" s="3" t="s">
        <v>92</v>
      </c>
      <c r="N38" s="3" t="s">
        <v>93</v>
      </c>
      <c r="O38" s="3" t="s">
        <v>94</v>
      </c>
      <c r="P38" s="3" t="s">
        <v>95</v>
      </c>
      <c r="Q38" s="3" t="s">
        <v>96</v>
      </c>
      <c r="R38" s="3" t="s">
        <v>97</v>
      </c>
      <c r="S38" s="3" t="s">
        <v>98</v>
      </c>
      <c r="T38" s="3" t="s">
        <v>99</v>
      </c>
      <c r="U38" s="3" t="s">
        <v>100</v>
      </c>
      <c r="V38" s="3" t="s">
        <v>101</v>
      </c>
      <c r="W38" s="3" t="s">
        <v>126</v>
      </c>
      <c r="X38" s="113" t="s">
        <v>127</v>
      </c>
      <c r="Y38" s="113" t="s">
        <v>128</v>
      </c>
      <c r="Z38" s="113" t="s">
        <v>129</v>
      </c>
      <c r="AA38" s="3" t="s">
        <v>22</v>
      </c>
      <c r="AB38" s="3" t="s">
        <v>23</v>
      </c>
      <c r="AD38" s="19"/>
    </row>
    <row r="39" spans="2:30" x14ac:dyDescent="0.35">
      <c r="B39" s="46" t="s">
        <v>55</v>
      </c>
      <c r="C39" s="47"/>
      <c r="D39" s="47"/>
      <c r="E39" s="47"/>
      <c r="F39" s="47"/>
      <c r="G39" s="47"/>
      <c r="H39" s="47"/>
      <c r="I39" s="47"/>
      <c r="J39" s="47"/>
      <c r="K39" s="47"/>
      <c r="L39" s="47"/>
      <c r="M39" s="48"/>
      <c r="N39" s="47"/>
      <c r="O39" s="48"/>
      <c r="P39" s="48"/>
      <c r="Q39" s="47"/>
      <c r="R39" s="48"/>
      <c r="S39" s="47"/>
      <c r="T39" s="47"/>
      <c r="U39" s="47"/>
      <c r="V39" s="47"/>
      <c r="W39" s="47"/>
      <c r="X39" s="47"/>
      <c r="Y39" s="47"/>
      <c r="Z39" s="47"/>
      <c r="AA39" s="47"/>
      <c r="AB39" s="49"/>
    </row>
    <row r="40" spans="2:30" x14ac:dyDescent="0.35">
      <c r="B40" s="51" t="s">
        <v>56</v>
      </c>
      <c r="C40" s="52"/>
      <c r="D40" s="52"/>
      <c r="E40" s="52"/>
      <c r="F40" s="4"/>
      <c r="G40" s="52">
        <v>156.29149769728198</v>
      </c>
      <c r="H40" s="52"/>
      <c r="I40" s="52">
        <v>88.275566310760823</v>
      </c>
      <c r="J40" s="52"/>
      <c r="K40" s="52">
        <v>18.207822986936428</v>
      </c>
      <c r="L40" s="53"/>
      <c r="M40" s="54">
        <v>4800.5452364951325</v>
      </c>
      <c r="N40" s="52">
        <v>3550.4021792154535</v>
      </c>
      <c r="O40" s="54"/>
      <c r="P40" s="54">
        <v>31.119940550158152</v>
      </c>
      <c r="Q40" s="52"/>
      <c r="R40" s="54"/>
      <c r="S40" s="52"/>
      <c r="T40" s="52"/>
      <c r="U40" s="52">
        <v>52.543866425539179</v>
      </c>
      <c r="V40" s="52"/>
      <c r="W40" s="52"/>
      <c r="X40" s="52"/>
      <c r="Y40" s="52"/>
      <c r="Z40" s="52"/>
      <c r="AA40" s="53"/>
      <c r="AB40" s="53"/>
    </row>
    <row r="41" spans="2:30" x14ac:dyDescent="0.35">
      <c r="B41" s="51" t="s">
        <v>57</v>
      </c>
      <c r="C41" s="52"/>
      <c r="D41" s="52"/>
      <c r="E41" s="52"/>
      <c r="F41" s="4"/>
      <c r="G41" s="52">
        <v>1002.2548277112232</v>
      </c>
      <c r="H41" s="52"/>
      <c r="I41" s="4"/>
      <c r="J41" s="4"/>
      <c r="K41" s="52">
        <v>1.5734555456263151</v>
      </c>
      <c r="L41" s="53"/>
      <c r="M41" s="54">
        <v>472.35326365679646</v>
      </c>
      <c r="N41" s="52">
        <v>864.65009382646065</v>
      </c>
      <c r="O41" s="54"/>
      <c r="P41" s="54">
        <v>43.934122457241799</v>
      </c>
      <c r="Q41" s="52"/>
      <c r="R41" s="54"/>
      <c r="S41" s="52"/>
      <c r="T41" s="52"/>
      <c r="U41" s="52">
        <v>46.073135679961652</v>
      </c>
      <c r="V41" s="52"/>
      <c r="W41" s="52"/>
      <c r="X41" s="52"/>
      <c r="Y41" s="52"/>
      <c r="Z41" s="52"/>
      <c r="AA41" s="53"/>
      <c r="AB41" s="53"/>
    </row>
    <row r="42" spans="2:30" x14ac:dyDescent="0.35">
      <c r="B42" s="55" t="s">
        <v>58</v>
      </c>
      <c r="C42" s="53"/>
      <c r="D42" s="53"/>
      <c r="E42" s="53"/>
      <c r="F42" s="55"/>
      <c r="G42" s="53">
        <f>SUM(G40:G41)</f>
        <v>1158.5463254085053</v>
      </c>
      <c r="H42" s="52"/>
      <c r="I42" s="53">
        <f t="shared" ref="I42:N42" si="13">SUM(I40:I41)</f>
        <v>88.275566310760823</v>
      </c>
      <c r="J42" s="53"/>
      <c r="K42" s="53">
        <f t="shared" si="13"/>
        <v>19.781278532562744</v>
      </c>
      <c r="L42" s="53"/>
      <c r="M42" s="53">
        <f t="shared" si="13"/>
        <v>5272.8985001519286</v>
      </c>
      <c r="N42" s="53">
        <f t="shared" si="13"/>
        <v>4415.0522730419143</v>
      </c>
      <c r="O42" s="54"/>
      <c r="P42" s="53">
        <f>SUM(P40:P41)</f>
        <v>75.054063007399947</v>
      </c>
      <c r="Q42" s="52"/>
      <c r="R42" s="54"/>
      <c r="S42" s="52"/>
      <c r="T42" s="52"/>
      <c r="U42" s="53">
        <f>SUM(U40:U41)</f>
        <v>98.617002105500831</v>
      </c>
      <c r="V42" s="52"/>
      <c r="W42" s="52"/>
      <c r="X42" s="52"/>
      <c r="Y42" s="52"/>
      <c r="Z42" s="52"/>
      <c r="AA42" s="53"/>
      <c r="AB42" s="53"/>
    </row>
    <row r="43" spans="2:30" x14ac:dyDescent="0.35">
      <c r="B43" s="51" t="s">
        <v>59</v>
      </c>
      <c r="C43" s="52"/>
      <c r="D43" s="52"/>
      <c r="E43" s="52"/>
      <c r="F43" s="4"/>
      <c r="G43" s="4"/>
      <c r="H43" s="52"/>
      <c r="I43" s="52"/>
      <c r="J43" s="52"/>
      <c r="K43" s="52"/>
      <c r="L43" s="53"/>
      <c r="M43" s="54">
        <v>334.23333152223165</v>
      </c>
      <c r="N43" s="52">
        <v>225.22283167957093</v>
      </c>
      <c r="O43" s="54">
        <v>0.17152003486670606</v>
      </c>
      <c r="P43" s="54"/>
      <c r="Q43" s="52"/>
      <c r="R43" s="54"/>
      <c r="S43" s="52"/>
      <c r="T43" s="52"/>
      <c r="U43" s="52">
        <v>2.3385100328744604</v>
      </c>
      <c r="V43" s="52"/>
      <c r="W43" s="52"/>
      <c r="X43" s="52"/>
      <c r="Y43" s="52"/>
      <c r="Z43" s="52"/>
      <c r="AA43" s="53"/>
      <c r="AB43" s="53"/>
    </row>
    <row r="44" spans="2:30" x14ac:dyDescent="0.35">
      <c r="B44" s="51" t="s">
        <v>60</v>
      </c>
      <c r="C44" s="52"/>
      <c r="D44" s="52"/>
      <c r="E44" s="52"/>
      <c r="F44" s="4"/>
      <c r="G44" s="52">
        <v>0.13343974579057249</v>
      </c>
      <c r="H44" s="52"/>
      <c r="I44" s="52">
        <v>4.7463959457295353</v>
      </c>
      <c r="J44" s="52"/>
      <c r="K44" s="52"/>
      <c r="L44" s="53"/>
      <c r="M44" s="54">
        <v>1359.8848190734645</v>
      </c>
      <c r="N44" s="52">
        <v>210.23293159903625</v>
      </c>
      <c r="O44" s="54"/>
      <c r="P44" s="54"/>
      <c r="Q44" s="52"/>
      <c r="R44" s="54">
        <v>129.75497207829611</v>
      </c>
      <c r="S44" s="52"/>
      <c r="T44" s="52"/>
      <c r="U44" s="4"/>
      <c r="V44" s="52"/>
      <c r="W44" s="52"/>
      <c r="X44" s="52"/>
      <c r="Y44" s="52"/>
      <c r="Z44" s="52"/>
      <c r="AA44" s="53"/>
      <c r="AB44" s="53"/>
    </row>
    <row r="45" spans="2:30" x14ac:dyDescent="0.35">
      <c r="B45" s="51" t="s">
        <v>61</v>
      </c>
      <c r="C45" s="52"/>
      <c r="D45" s="52"/>
      <c r="E45" s="52"/>
      <c r="F45" s="4"/>
      <c r="G45" s="52"/>
      <c r="H45" s="52"/>
      <c r="I45" s="52"/>
      <c r="J45" s="52"/>
      <c r="K45" s="52"/>
      <c r="L45" s="53"/>
      <c r="M45" s="54">
        <v>1876.0211010614203</v>
      </c>
      <c r="N45" s="52">
        <v>128.93896033969818</v>
      </c>
      <c r="O45" s="54"/>
      <c r="P45" s="54"/>
      <c r="Q45" s="52"/>
      <c r="R45" s="54"/>
      <c r="S45" s="52"/>
      <c r="T45" s="52"/>
      <c r="U45" s="52"/>
      <c r="V45" s="52"/>
      <c r="W45" s="52"/>
      <c r="X45" s="52"/>
      <c r="Y45" s="52"/>
      <c r="Z45" s="52"/>
      <c r="AA45" s="53"/>
      <c r="AB45" s="53"/>
    </row>
    <row r="46" spans="2:30" x14ac:dyDescent="0.35">
      <c r="B46" s="56" t="s">
        <v>141</v>
      </c>
      <c r="C46" s="52"/>
      <c r="D46" s="52"/>
      <c r="E46" s="52"/>
      <c r="F46" s="4"/>
      <c r="G46" s="53">
        <f>SUM(G43:G45)</f>
        <v>0.13343974579057249</v>
      </c>
      <c r="H46" s="52"/>
      <c r="I46" s="53">
        <f>SUM(I43:I45)</f>
        <v>4.7463959457295353</v>
      </c>
      <c r="J46" s="53"/>
      <c r="K46" s="52"/>
      <c r="L46" s="53"/>
      <c r="M46" s="53">
        <f t="shared" ref="M46:X46" si="14">SUM(M43:M45)</f>
        <v>3570.1392516571163</v>
      </c>
      <c r="N46" s="53">
        <f t="shared" si="14"/>
        <v>564.39472361830531</v>
      </c>
      <c r="O46" s="53">
        <f t="shared" si="14"/>
        <v>0.17152003486670606</v>
      </c>
      <c r="P46" s="53">
        <f t="shared" si="14"/>
        <v>0</v>
      </c>
      <c r="Q46" s="53">
        <f t="shared" si="14"/>
        <v>0</v>
      </c>
      <c r="R46" s="53">
        <f t="shared" si="14"/>
        <v>129.75497207829611</v>
      </c>
      <c r="S46" s="53">
        <f t="shared" si="14"/>
        <v>0</v>
      </c>
      <c r="T46" s="53">
        <f t="shared" si="14"/>
        <v>0</v>
      </c>
      <c r="U46" s="53">
        <f t="shared" si="14"/>
        <v>2.3385100328744604</v>
      </c>
      <c r="V46" s="53">
        <f t="shared" si="14"/>
        <v>0</v>
      </c>
      <c r="W46" s="53">
        <f t="shared" si="14"/>
        <v>0</v>
      </c>
      <c r="X46" s="53">
        <f t="shared" si="14"/>
        <v>0</v>
      </c>
      <c r="Y46" s="53"/>
      <c r="Z46" s="53"/>
      <c r="AA46" s="53"/>
      <c r="AB46" s="53"/>
    </row>
    <row r="47" spans="2:30" x14ac:dyDescent="0.35">
      <c r="B47" s="51" t="s">
        <v>63</v>
      </c>
      <c r="C47" s="52"/>
      <c r="D47" s="52">
        <v>20.033285442398132</v>
      </c>
      <c r="E47" s="52"/>
      <c r="F47" s="4"/>
      <c r="G47" s="52"/>
      <c r="H47" s="52">
        <v>1957.6620270182837</v>
      </c>
      <c r="I47" s="52"/>
      <c r="J47" s="52"/>
      <c r="K47" s="52"/>
      <c r="L47" s="53"/>
      <c r="M47" s="54">
        <v>94.761882698343243</v>
      </c>
      <c r="N47" s="52">
        <v>0</v>
      </c>
      <c r="O47" s="54"/>
      <c r="P47" s="54"/>
      <c r="Q47" s="52"/>
      <c r="R47" s="54">
        <v>128.64124107128023</v>
      </c>
      <c r="S47" s="52">
        <v>0</v>
      </c>
      <c r="T47" s="52"/>
      <c r="U47" s="52"/>
      <c r="V47" s="52"/>
      <c r="W47" s="52"/>
      <c r="X47" s="52"/>
      <c r="Y47" s="52"/>
      <c r="Z47" s="52"/>
      <c r="AA47" s="53"/>
      <c r="AB47" s="53"/>
    </row>
    <row r="48" spans="2:30" x14ac:dyDescent="0.35">
      <c r="B48" s="51" t="s">
        <v>64</v>
      </c>
      <c r="C48" s="52"/>
      <c r="D48" s="52">
        <v>18.2939428045486</v>
      </c>
      <c r="E48" s="52">
        <v>2.9962115673428875</v>
      </c>
      <c r="F48" s="4"/>
      <c r="G48" s="52"/>
      <c r="H48" s="52"/>
      <c r="I48" s="52"/>
      <c r="J48" s="52"/>
      <c r="K48" s="52">
        <v>36.011963787283463</v>
      </c>
      <c r="L48" s="53"/>
      <c r="M48" s="54">
        <v>1187.0606964292458</v>
      </c>
      <c r="N48" s="52">
        <v>245.384801606564</v>
      </c>
      <c r="O48" s="54">
        <v>9.0380180537843291</v>
      </c>
      <c r="P48" s="54"/>
      <c r="Q48" s="52"/>
      <c r="R48" s="54">
        <v>117.47226950021604</v>
      </c>
      <c r="S48" s="52">
        <v>271.25620701793224</v>
      </c>
      <c r="T48" s="52"/>
      <c r="U48" s="52"/>
      <c r="V48" s="52"/>
      <c r="W48" s="52"/>
      <c r="X48" s="52"/>
      <c r="Y48" s="52"/>
      <c r="Z48" s="52"/>
      <c r="AA48" s="53"/>
      <c r="AB48" s="53"/>
    </row>
    <row r="49" spans="2:30" x14ac:dyDescent="0.35">
      <c r="B49" s="51" t="s">
        <v>65</v>
      </c>
      <c r="C49" s="52"/>
      <c r="D49" s="52">
        <v>0.16702457141793281</v>
      </c>
      <c r="E49" s="52"/>
      <c r="F49" s="4"/>
      <c r="G49" s="52"/>
      <c r="H49" s="52"/>
      <c r="I49" s="52"/>
      <c r="J49" s="52"/>
      <c r="K49" s="52"/>
      <c r="L49" s="53"/>
      <c r="M49" s="54">
        <v>18.722600332794663</v>
      </c>
      <c r="N49" s="52">
        <v>1.2993173238759708</v>
      </c>
      <c r="O49" s="54"/>
      <c r="P49" s="54"/>
      <c r="Q49" s="52"/>
      <c r="R49" s="54">
        <v>1.0725274303299446</v>
      </c>
      <c r="S49" s="52">
        <v>2.5270471050308427</v>
      </c>
      <c r="T49" s="52"/>
      <c r="U49" s="52"/>
      <c r="V49" s="52"/>
      <c r="W49" s="52"/>
      <c r="X49" s="52"/>
      <c r="Y49" s="52"/>
      <c r="Z49" s="52"/>
      <c r="AA49" s="53"/>
      <c r="AB49" s="53"/>
    </row>
    <row r="50" spans="2:30" x14ac:dyDescent="0.35">
      <c r="B50" s="51" t="s">
        <v>66</v>
      </c>
      <c r="C50" s="52"/>
      <c r="D50" s="52">
        <v>1.2269315115569064</v>
      </c>
      <c r="E50" s="52"/>
      <c r="F50" s="4"/>
      <c r="G50" s="52"/>
      <c r="H50" s="52"/>
      <c r="I50" s="52"/>
      <c r="J50" s="52"/>
      <c r="K50" s="52"/>
      <c r="L50" s="53"/>
      <c r="M50" s="54">
        <v>152.21862056058274</v>
      </c>
      <c r="N50" s="52">
        <v>5.0865152320485919E-2</v>
      </c>
      <c r="O50" s="54"/>
      <c r="P50" s="54"/>
      <c r="Q50" s="52"/>
      <c r="R50" s="54">
        <v>7.8785875042794942</v>
      </c>
      <c r="S50" s="52">
        <v>74.4629613428135</v>
      </c>
      <c r="T50" s="52"/>
      <c r="U50" s="52"/>
      <c r="V50" s="52"/>
      <c r="W50" s="52"/>
      <c r="X50" s="52"/>
      <c r="Y50" s="52"/>
      <c r="Z50" s="52"/>
      <c r="AA50" s="53"/>
      <c r="AB50" s="53"/>
    </row>
    <row r="51" spans="2:30" x14ac:dyDescent="0.35">
      <c r="B51" s="51" t="s">
        <v>67</v>
      </c>
      <c r="C51" s="52"/>
      <c r="D51" s="52"/>
      <c r="E51" s="52"/>
      <c r="F51" s="4"/>
      <c r="G51" s="52"/>
      <c r="H51" s="52"/>
      <c r="I51" s="52"/>
      <c r="J51" s="52"/>
      <c r="K51" s="52"/>
      <c r="L51" s="53"/>
      <c r="M51" s="54">
        <v>186.67878306448026</v>
      </c>
      <c r="N51" s="52">
        <v>17.107670907850451</v>
      </c>
      <c r="O51" s="54"/>
      <c r="P51" s="54"/>
      <c r="Q51" s="52"/>
      <c r="R51" s="54"/>
      <c r="S51" s="52">
        <v>115.3516677868723</v>
      </c>
      <c r="T51" s="52"/>
      <c r="U51" s="52"/>
      <c r="V51" s="52"/>
      <c r="W51" s="52"/>
      <c r="X51" s="52"/>
      <c r="Y51" s="52"/>
      <c r="Z51" s="52"/>
      <c r="AA51" s="53"/>
      <c r="AB51" s="53"/>
    </row>
    <row r="52" spans="2:30" x14ac:dyDescent="0.35">
      <c r="B52" s="51" t="s">
        <v>68</v>
      </c>
      <c r="C52" s="52"/>
      <c r="D52" s="52">
        <v>21.374060801589224</v>
      </c>
      <c r="E52" s="52"/>
      <c r="F52" s="4"/>
      <c r="G52" s="52"/>
      <c r="H52" s="52"/>
      <c r="I52" s="52"/>
      <c r="J52" s="52"/>
      <c r="K52" s="52"/>
      <c r="L52" s="53"/>
      <c r="M52" s="54">
        <v>549.76712929706127</v>
      </c>
      <c r="N52" s="52">
        <v>1.4106150559299511</v>
      </c>
      <c r="O52" s="54"/>
      <c r="P52" s="54"/>
      <c r="Q52" s="52"/>
      <c r="R52" s="54">
        <v>137.25086262836649</v>
      </c>
      <c r="S52" s="52">
        <v>10.228172754357178</v>
      </c>
      <c r="T52" s="52"/>
      <c r="U52" s="52"/>
      <c r="V52" s="52"/>
      <c r="W52" s="52"/>
      <c r="X52" s="52"/>
      <c r="Y52" s="52"/>
      <c r="Z52" s="52"/>
      <c r="AA52" s="53"/>
      <c r="AB52" s="53"/>
    </row>
    <row r="53" spans="2:30" x14ac:dyDescent="0.35">
      <c r="B53" s="51" t="s">
        <v>69</v>
      </c>
      <c r="C53" s="52"/>
      <c r="D53" s="52">
        <v>12.537017550119289</v>
      </c>
      <c r="E53" s="52">
        <v>105.04696875779686</v>
      </c>
      <c r="F53" s="4"/>
      <c r="G53" s="52"/>
      <c r="H53" s="52"/>
      <c r="I53" s="52"/>
      <c r="J53" s="52"/>
      <c r="K53" s="52"/>
      <c r="L53" s="53"/>
      <c r="M53" s="54">
        <v>1297.0381171717065</v>
      </c>
      <c r="N53" s="52">
        <v>68.858812207121289</v>
      </c>
      <c r="O53" s="52">
        <v>0.20914768734029457</v>
      </c>
      <c r="P53" s="52"/>
      <c r="Q53" s="52"/>
      <c r="R53" s="54">
        <v>80.504892800384582</v>
      </c>
      <c r="S53" s="52">
        <v>374.13672471385115</v>
      </c>
      <c r="T53" s="52">
        <v>474.80603483138248</v>
      </c>
      <c r="U53" s="52"/>
      <c r="V53" s="52"/>
      <c r="W53" s="52"/>
      <c r="X53" s="52"/>
      <c r="Y53" s="52"/>
      <c r="Z53" s="52"/>
      <c r="AA53" s="53"/>
      <c r="AB53" s="53"/>
    </row>
    <row r="54" spans="2:30" x14ac:dyDescent="0.35">
      <c r="B54" s="51" t="s">
        <v>70</v>
      </c>
      <c r="C54" s="52"/>
      <c r="D54" s="52">
        <v>4.0567409834954509</v>
      </c>
      <c r="E54" s="52"/>
      <c r="F54" s="4"/>
      <c r="G54" s="52"/>
      <c r="H54" s="52"/>
      <c r="I54" s="52"/>
      <c r="J54" s="52"/>
      <c r="K54" s="52"/>
      <c r="L54" s="53"/>
      <c r="M54" s="54">
        <v>244.7032497702148</v>
      </c>
      <c r="N54" s="52">
        <v>69.577072351460075</v>
      </c>
      <c r="O54" s="52">
        <v>0.52500527777102768</v>
      </c>
      <c r="P54" s="52"/>
      <c r="Q54" s="52"/>
      <c r="R54" s="54">
        <v>26.049855692522378</v>
      </c>
      <c r="S54" s="4"/>
      <c r="T54" s="52"/>
      <c r="U54" s="52"/>
      <c r="V54" s="52"/>
      <c r="W54" s="52"/>
      <c r="X54" s="52"/>
      <c r="Y54" s="52"/>
      <c r="Z54" s="52"/>
      <c r="AA54" s="53"/>
      <c r="AB54" s="53"/>
    </row>
    <row r="55" spans="2:30" x14ac:dyDescent="0.35">
      <c r="B55" s="51" t="s">
        <v>71</v>
      </c>
      <c r="C55" s="52"/>
      <c r="D55" s="52">
        <v>32.133613368667397</v>
      </c>
      <c r="E55" s="52"/>
      <c r="F55" s="4"/>
      <c r="G55" s="52"/>
      <c r="H55" s="52"/>
      <c r="I55" s="52"/>
      <c r="J55" s="52"/>
      <c r="K55" s="52"/>
      <c r="L55" s="53"/>
      <c r="M55" s="54">
        <v>786.17436928863685</v>
      </c>
      <c r="N55" s="52">
        <v>87.17641873868692</v>
      </c>
      <c r="O55" s="52"/>
      <c r="P55" s="52"/>
      <c r="Q55" s="52"/>
      <c r="R55" s="54">
        <v>206.34198597807332</v>
      </c>
      <c r="S55" s="52">
        <v>14.211259259659734</v>
      </c>
      <c r="T55" s="52"/>
      <c r="U55" s="52"/>
      <c r="V55" s="52"/>
      <c r="W55" s="52"/>
      <c r="X55" s="52"/>
      <c r="Y55" s="52"/>
      <c r="Z55" s="52"/>
      <c r="AA55" s="53"/>
      <c r="AB55" s="53"/>
      <c r="AD55" s="57"/>
    </row>
    <row r="56" spans="2:30" x14ac:dyDescent="0.35">
      <c r="B56" s="56" t="s">
        <v>136</v>
      </c>
      <c r="C56" s="52"/>
      <c r="D56" s="53">
        <f>SUM(D47:D55)</f>
        <v>109.82261703379292</v>
      </c>
      <c r="E56" s="53">
        <f t="shared" ref="E56:K56" si="15">SUM(E47:E55)</f>
        <v>108.04318032513974</v>
      </c>
      <c r="F56" s="53">
        <f t="shared" si="15"/>
        <v>0</v>
      </c>
      <c r="G56" s="53">
        <f t="shared" si="15"/>
        <v>0</v>
      </c>
      <c r="H56" s="53">
        <f t="shared" si="15"/>
        <v>1957.6620270182837</v>
      </c>
      <c r="I56" s="53">
        <f t="shared" si="15"/>
        <v>0</v>
      </c>
      <c r="J56" s="53"/>
      <c r="K56" s="53">
        <f t="shared" si="15"/>
        <v>36.011963787283463</v>
      </c>
      <c r="L56" s="53"/>
      <c r="M56" s="53">
        <f t="shared" ref="M56:X56" si="16">SUM(M47:M55)</f>
        <v>4517.1254486130656</v>
      </c>
      <c r="N56" s="53">
        <f t="shared" si="16"/>
        <v>490.86557334380916</v>
      </c>
      <c r="O56" s="53">
        <f t="shared" si="16"/>
        <v>9.7721710188956514</v>
      </c>
      <c r="P56" s="53">
        <f t="shared" si="16"/>
        <v>0</v>
      </c>
      <c r="Q56" s="53">
        <f t="shared" si="16"/>
        <v>0</v>
      </c>
      <c r="R56" s="53">
        <f t="shared" si="16"/>
        <v>705.21222260545255</v>
      </c>
      <c r="S56" s="53">
        <f t="shared" si="16"/>
        <v>862.17403998051691</v>
      </c>
      <c r="T56" s="53">
        <f t="shared" si="16"/>
        <v>474.80603483138248</v>
      </c>
      <c r="U56" s="53">
        <f t="shared" si="16"/>
        <v>0</v>
      </c>
      <c r="V56" s="53">
        <f t="shared" si="16"/>
        <v>0</v>
      </c>
      <c r="W56" s="53">
        <f t="shared" si="16"/>
        <v>0</v>
      </c>
      <c r="X56" s="53">
        <f t="shared" si="16"/>
        <v>0</v>
      </c>
      <c r="Y56" s="53"/>
      <c r="Z56" s="53"/>
      <c r="AA56" s="53"/>
      <c r="AB56" s="53"/>
      <c r="AD56" s="57"/>
    </row>
    <row r="57" spans="2:30" x14ac:dyDescent="0.35">
      <c r="B57" s="56" t="s">
        <v>135</v>
      </c>
      <c r="C57" s="53">
        <f>+C58+C59+C60</f>
        <v>0</v>
      </c>
      <c r="D57" s="53">
        <f t="shared" ref="D57:N57" si="17">+D58+D59+D60</f>
        <v>34.565859073442603</v>
      </c>
      <c r="E57" s="53">
        <f t="shared" si="17"/>
        <v>0</v>
      </c>
      <c r="F57" s="53">
        <f t="shared" si="17"/>
        <v>0</v>
      </c>
      <c r="G57" s="53">
        <f t="shared" si="17"/>
        <v>0</v>
      </c>
      <c r="H57" s="53">
        <f t="shared" si="17"/>
        <v>0</v>
      </c>
      <c r="I57" s="53">
        <f t="shared" si="17"/>
        <v>0</v>
      </c>
      <c r="J57" s="53">
        <f t="shared" si="17"/>
        <v>0</v>
      </c>
      <c r="K57" s="53">
        <f t="shared" si="17"/>
        <v>0</v>
      </c>
      <c r="L57" s="53"/>
      <c r="M57" s="53">
        <f t="shared" si="17"/>
        <v>52.320518</v>
      </c>
      <c r="N57" s="53">
        <f t="shared" si="17"/>
        <v>4111.313978593882</v>
      </c>
      <c r="O57" s="53">
        <f t="shared" ref="O57" si="18">+O58+O59+O60</f>
        <v>5842.2374480667513</v>
      </c>
      <c r="P57" s="53">
        <f t="shared" ref="P57" si="19">+P58+P59+P60</f>
        <v>0</v>
      </c>
      <c r="Q57" s="53">
        <f t="shared" ref="Q57" si="20">+Q58+Q59+Q60</f>
        <v>147.84076794497895</v>
      </c>
      <c r="R57" s="53">
        <f t="shared" ref="R57" si="21">+R58+R59+R60</f>
        <v>4041.5762746665196</v>
      </c>
      <c r="S57" s="53">
        <f t="shared" ref="S57" si="22">+S58+S59+S60</f>
        <v>0</v>
      </c>
      <c r="T57" s="53">
        <f t="shared" ref="T57" si="23">+T58+T59+T60</f>
        <v>0</v>
      </c>
      <c r="U57" s="53">
        <f t="shared" ref="U57" si="24">+U58+U59+U60</f>
        <v>0</v>
      </c>
      <c r="V57" s="53">
        <f t="shared" ref="V57" si="25">+V58+V59+V60</f>
        <v>0</v>
      </c>
      <c r="W57" s="53">
        <f t="shared" ref="W57" si="26">+W58+W59+W60</f>
        <v>14.535666666666666</v>
      </c>
      <c r="X57" s="53">
        <f t="shared" ref="X57" si="27">+X58+X59+X60</f>
        <v>0</v>
      </c>
      <c r="Y57" s="53">
        <f t="shared" ref="Y57" si="28">+Y58+Y59+Y60</f>
        <v>0</v>
      </c>
      <c r="Z57" s="53">
        <f t="shared" ref="Z57" si="29">+Z58+Z59+Z60</f>
        <v>0</v>
      </c>
      <c r="AA57" s="53"/>
      <c r="AB57" s="53"/>
    </row>
    <row r="58" spans="2:30" x14ac:dyDescent="0.35">
      <c r="B58" s="51" t="s">
        <v>132</v>
      </c>
      <c r="C58" s="52"/>
      <c r="D58" s="52">
        <v>34.565859073442603</v>
      </c>
      <c r="E58" s="52"/>
      <c r="F58" s="4"/>
      <c r="G58" s="52"/>
      <c r="H58" s="52"/>
      <c r="I58" s="52"/>
      <c r="J58" s="52"/>
      <c r="K58" s="52"/>
      <c r="L58" s="53"/>
      <c r="M58" s="53"/>
      <c r="N58" s="52">
        <v>4111.313978593882</v>
      </c>
      <c r="O58" s="52">
        <v>5833.9082192688729</v>
      </c>
      <c r="P58" s="53"/>
      <c r="Q58" s="53"/>
      <c r="R58" s="52">
        <v>4041.5762746665196</v>
      </c>
      <c r="S58" s="53"/>
      <c r="T58" s="53"/>
      <c r="U58" s="53"/>
      <c r="V58" s="53"/>
      <c r="W58" s="52">
        <f>W26</f>
        <v>14.535666666666666</v>
      </c>
      <c r="X58" s="53"/>
      <c r="Y58" s="53"/>
      <c r="Z58" s="53"/>
      <c r="AA58" s="53"/>
      <c r="AB58" s="53"/>
    </row>
    <row r="59" spans="2:30" x14ac:dyDescent="0.35">
      <c r="B59" s="51" t="s">
        <v>133</v>
      </c>
      <c r="C59" s="52"/>
      <c r="D59" s="52"/>
      <c r="E59" s="52"/>
      <c r="F59" s="4"/>
      <c r="G59" s="52"/>
      <c r="H59" s="52"/>
      <c r="I59" s="52"/>
      <c r="J59" s="52"/>
      <c r="K59" s="52"/>
      <c r="L59" s="53"/>
      <c r="M59" s="53"/>
      <c r="N59" s="53"/>
      <c r="O59" s="52">
        <v>8.3292287978780752</v>
      </c>
      <c r="P59" s="53"/>
      <c r="Q59" s="52">
        <v>147.84076794497895</v>
      </c>
      <c r="R59" s="53"/>
      <c r="S59" s="53"/>
      <c r="T59" s="53"/>
      <c r="U59" s="53"/>
      <c r="V59" s="53"/>
      <c r="W59" s="53"/>
      <c r="X59" s="53"/>
      <c r="Y59" s="53"/>
      <c r="Z59" s="53"/>
      <c r="AA59" s="53"/>
      <c r="AB59" s="53"/>
    </row>
    <row r="60" spans="2:30" x14ac:dyDescent="0.35">
      <c r="B60" s="51" t="s">
        <v>134</v>
      </c>
      <c r="C60" s="52"/>
      <c r="D60" s="52"/>
      <c r="E60" s="52"/>
      <c r="F60" s="4"/>
      <c r="G60" s="52"/>
      <c r="H60" s="52"/>
      <c r="I60" s="52"/>
      <c r="J60" s="52"/>
      <c r="K60" s="52"/>
      <c r="L60" s="53"/>
      <c r="M60" s="52">
        <v>52.320518</v>
      </c>
      <c r="N60" s="53"/>
      <c r="O60" s="53"/>
      <c r="P60" s="53"/>
      <c r="Q60" s="53"/>
      <c r="R60" s="53"/>
      <c r="S60" s="53"/>
      <c r="T60" s="53"/>
      <c r="U60" s="53"/>
      <c r="V60" s="53"/>
      <c r="W60" s="53"/>
      <c r="X60" s="53"/>
      <c r="Y60" s="53"/>
      <c r="Z60" s="53"/>
      <c r="AA60" s="53"/>
      <c r="AB60" s="53"/>
    </row>
    <row r="61" spans="2:30" x14ac:dyDescent="0.35">
      <c r="B61" s="55" t="s">
        <v>139</v>
      </c>
      <c r="C61" s="52"/>
      <c r="D61" s="53"/>
      <c r="E61" s="53"/>
      <c r="F61" s="55"/>
      <c r="G61" s="53"/>
      <c r="H61" s="53"/>
      <c r="I61" s="53"/>
      <c r="J61" s="53"/>
      <c r="K61" s="53"/>
      <c r="L61" s="53"/>
      <c r="M61" s="53">
        <v>907.32125474853365</v>
      </c>
      <c r="N61" s="55"/>
      <c r="O61" s="55"/>
      <c r="P61" s="53"/>
      <c r="Q61" s="53"/>
      <c r="R61" s="53">
        <v>329.88152860514401</v>
      </c>
      <c r="S61" s="53"/>
      <c r="T61" s="53"/>
      <c r="U61" s="53"/>
      <c r="V61" s="53"/>
      <c r="W61" s="53"/>
      <c r="X61" s="53"/>
      <c r="Y61" s="53"/>
      <c r="Z61" s="53"/>
      <c r="AA61" s="53"/>
      <c r="AB61" s="53"/>
      <c r="AD61" s="57"/>
    </row>
    <row r="62" spans="2:30" x14ac:dyDescent="0.35">
      <c r="B62" s="55" t="s">
        <v>140</v>
      </c>
      <c r="C62" s="52"/>
      <c r="D62" s="53"/>
      <c r="E62" s="53"/>
      <c r="F62" s="55"/>
      <c r="G62" s="53"/>
      <c r="H62" s="53"/>
      <c r="I62" s="53"/>
      <c r="J62" s="53"/>
      <c r="K62" s="53"/>
      <c r="L62" s="53"/>
      <c r="M62" s="53"/>
      <c r="N62" s="53">
        <v>144.22135616399254</v>
      </c>
      <c r="O62" s="53">
        <v>191.48787611364699</v>
      </c>
      <c r="P62" s="53"/>
      <c r="Q62" s="53"/>
      <c r="R62" s="53"/>
      <c r="S62" s="53"/>
      <c r="T62" s="53"/>
      <c r="U62" s="53"/>
      <c r="V62" s="53"/>
      <c r="W62" s="53"/>
      <c r="X62" s="53"/>
      <c r="Y62" s="53"/>
      <c r="Z62" s="53"/>
      <c r="AA62" s="53"/>
      <c r="AB62" s="53"/>
    </row>
    <row r="63" spans="2:30" ht="15" customHeight="1" x14ac:dyDescent="0.35">
      <c r="B63" s="59" t="s">
        <v>72</v>
      </c>
      <c r="C63" s="59"/>
      <c r="D63" s="60">
        <f>D42+D46+D56+D57+D61+D62</f>
        <v>144.38847610723553</v>
      </c>
      <c r="E63" s="60">
        <f t="shared" ref="E63:Z63" si="30">E42+E46+E56+E57+E61+E62</f>
        <v>108.04318032513974</v>
      </c>
      <c r="F63" s="60">
        <f t="shared" si="30"/>
        <v>0</v>
      </c>
      <c r="G63" s="60">
        <f t="shared" si="30"/>
        <v>1158.6797651542959</v>
      </c>
      <c r="H63" s="60">
        <f t="shared" si="30"/>
        <v>1957.6620270182837</v>
      </c>
      <c r="I63" s="60">
        <f t="shared" si="30"/>
        <v>93.021962256490355</v>
      </c>
      <c r="J63" s="60">
        <f t="shared" si="30"/>
        <v>0</v>
      </c>
      <c r="K63" s="60">
        <f t="shared" si="30"/>
        <v>55.793242319846208</v>
      </c>
      <c r="L63" s="60"/>
      <c r="M63" s="60">
        <f>M42+M46+M56+M57+M61+M62</f>
        <v>14319.804973170645</v>
      </c>
      <c r="N63" s="60">
        <f t="shared" si="30"/>
        <v>9725.8479047619021</v>
      </c>
      <c r="O63" s="60">
        <f t="shared" si="30"/>
        <v>6043.6690152341607</v>
      </c>
      <c r="P63" s="60">
        <f t="shared" si="30"/>
        <v>75.054063007399947</v>
      </c>
      <c r="Q63" s="60">
        <f t="shared" si="30"/>
        <v>147.84076794497895</v>
      </c>
      <c r="R63" s="60">
        <f t="shared" si="30"/>
        <v>5206.4249979554124</v>
      </c>
      <c r="S63" s="60">
        <f t="shared" si="30"/>
        <v>862.17403998051691</v>
      </c>
      <c r="T63" s="60">
        <f t="shared" si="30"/>
        <v>474.80603483138248</v>
      </c>
      <c r="U63" s="60">
        <f t="shared" si="30"/>
        <v>100.9555121383753</v>
      </c>
      <c r="V63" s="60">
        <f t="shared" si="30"/>
        <v>0</v>
      </c>
      <c r="W63" s="60">
        <f t="shared" si="30"/>
        <v>14.535666666666666</v>
      </c>
      <c r="X63" s="60">
        <f t="shared" si="30"/>
        <v>0</v>
      </c>
      <c r="Y63" s="60">
        <f t="shared" si="30"/>
        <v>0</v>
      </c>
      <c r="Z63" s="60">
        <f t="shared" si="30"/>
        <v>0</v>
      </c>
      <c r="AA63" s="60"/>
      <c r="AB63" s="61"/>
    </row>
    <row r="64" spans="2:30" s="47" customFormat="1" x14ac:dyDescent="0.35">
      <c r="B64" s="62"/>
      <c r="C64" s="63"/>
      <c r="D64" s="64"/>
      <c r="E64" s="64"/>
      <c r="F64" s="64"/>
      <c r="G64" s="64"/>
      <c r="H64" s="64"/>
      <c r="I64" s="64"/>
      <c r="J64" s="64"/>
      <c r="K64" s="64"/>
      <c r="L64" s="64"/>
      <c r="M64" s="64"/>
      <c r="N64" s="64"/>
      <c r="O64" s="64"/>
      <c r="P64" s="64"/>
      <c r="Q64" s="64"/>
      <c r="R64" s="64"/>
      <c r="S64" s="64"/>
      <c r="T64" s="64"/>
      <c r="U64" s="64"/>
      <c r="V64" s="64"/>
      <c r="W64" s="64"/>
      <c r="X64" s="64"/>
      <c r="Y64" s="64"/>
      <c r="Z64" s="64"/>
      <c r="AA64" s="64"/>
      <c r="AB64" s="65"/>
      <c r="AC64" s="66"/>
    </row>
    <row r="65" spans="2:30" x14ac:dyDescent="0.35">
      <c r="B65" s="70"/>
    </row>
    <row r="66" spans="2:30" x14ac:dyDescent="0.35">
      <c r="D66" s="149" t="s">
        <v>0</v>
      </c>
      <c r="E66" s="150"/>
      <c r="F66" s="150"/>
      <c r="G66" s="150"/>
      <c r="H66" s="150"/>
      <c r="I66" s="150"/>
      <c r="J66" s="150"/>
      <c r="K66" s="150"/>
      <c r="L66" s="151"/>
      <c r="M66" s="152" t="s">
        <v>1</v>
      </c>
      <c r="N66" s="153"/>
      <c r="O66" s="153"/>
      <c r="P66" s="153"/>
      <c r="Q66" s="153"/>
      <c r="R66" s="153"/>
      <c r="S66" s="153"/>
      <c r="T66" s="153"/>
      <c r="U66" s="153"/>
      <c r="V66" s="153"/>
      <c r="W66" s="153"/>
      <c r="X66" s="153"/>
      <c r="Y66" s="153"/>
      <c r="Z66" s="153"/>
      <c r="AA66" s="154"/>
    </row>
    <row r="67" spans="2:30" ht="40.5" x14ac:dyDescent="0.35">
      <c r="B67" s="2" t="s">
        <v>103</v>
      </c>
      <c r="C67" s="3" t="s">
        <v>83</v>
      </c>
      <c r="D67" s="3" t="s">
        <v>84</v>
      </c>
      <c r="E67" s="3" t="s">
        <v>85</v>
      </c>
      <c r="F67" s="3" t="s">
        <v>86</v>
      </c>
      <c r="G67" s="3" t="s">
        <v>87</v>
      </c>
      <c r="H67" s="113" t="s">
        <v>124</v>
      </c>
      <c r="I67" s="3" t="s">
        <v>89</v>
      </c>
      <c r="J67" s="3" t="s">
        <v>90</v>
      </c>
      <c r="K67" s="3" t="s">
        <v>125</v>
      </c>
      <c r="L67" s="3" t="s">
        <v>10</v>
      </c>
      <c r="M67" s="3" t="s">
        <v>92</v>
      </c>
      <c r="N67" s="3" t="s">
        <v>93</v>
      </c>
      <c r="O67" s="3" t="s">
        <v>94</v>
      </c>
      <c r="P67" s="3" t="s">
        <v>95</v>
      </c>
      <c r="Q67" s="3" t="s">
        <v>96</v>
      </c>
      <c r="R67" s="3" t="s">
        <v>97</v>
      </c>
      <c r="S67" s="3" t="s">
        <v>98</v>
      </c>
      <c r="T67" s="3" t="s">
        <v>99</v>
      </c>
      <c r="U67" s="3" t="s">
        <v>100</v>
      </c>
      <c r="V67" s="3" t="s">
        <v>101</v>
      </c>
      <c r="W67" s="3" t="s">
        <v>126</v>
      </c>
      <c r="X67" s="113" t="s">
        <v>127</v>
      </c>
      <c r="Y67" s="113" t="s">
        <v>128</v>
      </c>
      <c r="Z67" s="113" t="s">
        <v>129</v>
      </c>
      <c r="AA67" s="3" t="s">
        <v>22</v>
      </c>
      <c r="AB67" s="3" t="s">
        <v>23</v>
      </c>
      <c r="AD67" s="19"/>
    </row>
    <row r="68" spans="2:30" x14ac:dyDescent="0.35">
      <c r="B68" s="46" t="s">
        <v>74</v>
      </c>
      <c r="C68" s="47"/>
      <c r="D68" s="47"/>
      <c r="E68" s="47"/>
      <c r="F68" s="47"/>
      <c r="G68" s="47"/>
      <c r="H68" s="47"/>
      <c r="I68" s="47"/>
      <c r="J68" s="47"/>
      <c r="K68" s="47"/>
      <c r="L68" s="47"/>
      <c r="M68" s="48"/>
      <c r="N68" s="47"/>
      <c r="O68" s="48"/>
      <c r="P68" s="48"/>
      <c r="Q68" s="47"/>
      <c r="R68" s="48"/>
      <c r="S68" s="47"/>
      <c r="T68" s="47"/>
      <c r="U68" s="47"/>
      <c r="V68" s="47"/>
      <c r="W68" s="47"/>
      <c r="X68" s="47"/>
      <c r="Y68" s="47"/>
      <c r="Z68" s="47"/>
      <c r="AA68" s="47"/>
      <c r="AB68" s="47"/>
    </row>
    <row r="69" spans="2:30" x14ac:dyDescent="0.35">
      <c r="B69" s="51" t="s">
        <v>81</v>
      </c>
      <c r="C69" s="52">
        <f>C40*Hoja1!C6</f>
        <v>0</v>
      </c>
      <c r="D69" s="52">
        <f>D40*Hoja1!D6</f>
        <v>0</v>
      </c>
      <c r="E69" s="52">
        <f>E40*Hoja1!E6</f>
        <v>0</v>
      </c>
      <c r="F69" s="52">
        <f>F40*Hoja1!F6</f>
        <v>0</v>
      </c>
      <c r="G69" s="52">
        <f>G40*Hoja1!G6</f>
        <v>16.386981005487449</v>
      </c>
      <c r="H69" s="52">
        <f>H40*Hoja1!H6</f>
        <v>0</v>
      </c>
      <c r="I69" s="52">
        <f>I40*Hoja1!I6</f>
        <v>19.098509548610551</v>
      </c>
      <c r="J69" s="52"/>
      <c r="K69" s="52">
        <f>K40*Hoja1!J6</f>
        <v>1.8207822986936422</v>
      </c>
      <c r="L69" s="52">
        <f>L40*Hoja1!K6</f>
        <v>0</v>
      </c>
      <c r="M69" s="52">
        <f>M40*Hoja1!L6</f>
        <v>2546.1623423489741</v>
      </c>
      <c r="N69" s="52">
        <f>N40*Hoja1!M6</f>
        <v>1595.8582356186157</v>
      </c>
      <c r="O69" s="52">
        <f>O40*Hoja1!N6</f>
        <v>0</v>
      </c>
      <c r="P69" s="52">
        <f>P40*Hoja1!O6</f>
        <v>0.48999665936612347</v>
      </c>
      <c r="Q69" s="52">
        <f>Q40*Hoja1!P6</f>
        <v>0</v>
      </c>
      <c r="R69" s="52">
        <f>R40*Hoja1!Q6</f>
        <v>0</v>
      </c>
      <c r="S69" s="52">
        <f>S40*Hoja1!R6</f>
        <v>0</v>
      </c>
      <c r="T69" s="52">
        <f>T40*Hoja1!S6</f>
        <v>0</v>
      </c>
      <c r="U69" s="52">
        <f>U40*Hoja1!T6</f>
        <v>10.446011407877659</v>
      </c>
      <c r="V69" s="52">
        <f>V40*Hoja1!U6</f>
        <v>0</v>
      </c>
      <c r="W69" s="52">
        <f>W40*Hoja1!V6</f>
        <v>0</v>
      </c>
      <c r="X69" s="52">
        <f>X40*Hoja1!W6</f>
        <v>0</v>
      </c>
      <c r="Y69" s="52">
        <f>Y40*Hoja1!X6</f>
        <v>0</v>
      </c>
      <c r="Z69" s="52">
        <f>Z40*Hoja1!Y6</f>
        <v>0</v>
      </c>
      <c r="AA69" s="52">
        <f>AA40*Hoja1!Z6</f>
        <v>0</v>
      </c>
      <c r="AB69" s="52">
        <f>AB40*Hoja1!AA6</f>
        <v>0</v>
      </c>
    </row>
    <row r="70" spans="2:30" x14ac:dyDescent="0.35">
      <c r="B70" s="51" t="s">
        <v>57</v>
      </c>
      <c r="C70" s="52">
        <f>C41*Hoja1!C7</f>
        <v>0</v>
      </c>
      <c r="D70" s="52">
        <f>D41*Hoja1!D7</f>
        <v>0</v>
      </c>
      <c r="E70" s="52">
        <f>E41*Hoja1!E7</f>
        <v>0</v>
      </c>
      <c r="F70" s="52">
        <f>F41*Hoja1!F7</f>
        <v>0</v>
      </c>
      <c r="G70" s="52">
        <f>G41*Hoja1!G7</f>
        <v>113.17151972967089</v>
      </c>
      <c r="H70" s="52">
        <f>H41*Hoja1!H7</f>
        <v>0</v>
      </c>
      <c r="I70" s="52">
        <f>I41*Hoja1!I7</f>
        <v>0</v>
      </c>
      <c r="J70" s="52"/>
      <c r="K70" s="52">
        <f>K41*Hoja1!J7</f>
        <v>0.15734555456263152</v>
      </c>
      <c r="L70" s="52">
        <f>L41*Hoja1!K7</f>
        <v>0</v>
      </c>
      <c r="M70" s="52">
        <f>M41*Hoja1!L7</f>
        <v>236.30162393377637</v>
      </c>
      <c r="N70" s="52">
        <f>N41*Hoja1!M7</f>
        <v>387.29692157736253</v>
      </c>
      <c r="O70" s="52">
        <f>O41*Hoja1!N7</f>
        <v>0</v>
      </c>
      <c r="P70" s="52">
        <f>P41*Hoja1!O7</f>
        <v>0.56184518057028865</v>
      </c>
      <c r="Q70" s="52">
        <f>Q41*Hoja1!P7</f>
        <v>0</v>
      </c>
      <c r="R70" s="52">
        <f>R41*Hoja1!Q7</f>
        <v>0</v>
      </c>
      <c r="S70" s="52">
        <f>S41*Hoja1!R7</f>
        <v>0</v>
      </c>
      <c r="T70" s="52">
        <f>T41*Hoja1!S7</f>
        <v>0</v>
      </c>
      <c r="U70" s="52">
        <f>U41*Hoja1!T7</f>
        <v>9.2146271359923304</v>
      </c>
      <c r="V70" s="52">
        <f>V41*Hoja1!U7</f>
        <v>0</v>
      </c>
      <c r="W70" s="52">
        <f>W41*Hoja1!V7</f>
        <v>0</v>
      </c>
      <c r="X70" s="52">
        <f>X41*Hoja1!W7</f>
        <v>0</v>
      </c>
      <c r="Y70" s="52">
        <f>Y41*Hoja1!X7</f>
        <v>0</v>
      </c>
      <c r="Z70" s="52">
        <f>Z41*Hoja1!Y7</f>
        <v>0</v>
      </c>
      <c r="AA70" s="52">
        <f>AA41*Hoja1!Z7</f>
        <v>0</v>
      </c>
      <c r="AB70" s="52">
        <f>AB41*Hoja1!AA7</f>
        <v>0</v>
      </c>
    </row>
    <row r="71" spans="2:30" x14ac:dyDescent="0.35">
      <c r="B71" s="55" t="s">
        <v>58</v>
      </c>
      <c r="C71" s="53">
        <f>SUM(C69:C70)</f>
        <v>0</v>
      </c>
      <c r="D71" s="53">
        <f t="shared" ref="D71:AA71" si="31">SUM(D69:D70)</f>
        <v>0</v>
      </c>
      <c r="E71" s="53">
        <f t="shared" si="31"/>
        <v>0</v>
      </c>
      <c r="F71" s="53">
        <f t="shared" si="31"/>
        <v>0</v>
      </c>
      <c r="G71" s="53">
        <f t="shared" si="31"/>
        <v>129.55850073515833</v>
      </c>
      <c r="H71" s="53">
        <f t="shared" si="31"/>
        <v>0</v>
      </c>
      <c r="I71" s="53">
        <f t="shared" si="31"/>
        <v>19.098509548610551</v>
      </c>
      <c r="J71" s="53">
        <f t="shared" si="31"/>
        <v>0</v>
      </c>
      <c r="K71" s="53">
        <f t="shared" si="31"/>
        <v>1.9781278532562736</v>
      </c>
      <c r="L71" s="53">
        <f t="shared" si="31"/>
        <v>0</v>
      </c>
      <c r="M71" s="53">
        <f t="shared" si="31"/>
        <v>2782.4639662827503</v>
      </c>
      <c r="N71" s="53">
        <f t="shared" si="31"/>
        <v>1983.1551571959783</v>
      </c>
      <c r="O71" s="53">
        <f t="shared" si="31"/>
        <v>0</v>
      </c>
      <c r="P71" s="53">
        <f t="shared" si="31"/>
        <v>1.051841839936412</v>
      </c>
      <c r="Q71" s="53">
        <f t="shared" si="31"/>
        <v>0</v>
      </c>
      <c r="R71" s="53">
        <f t="shared" si="31"/>
        <v>0</v>
      </c>
      <c r="S71" s="53">
        <f t="shared" si="31"/>
        <v>0</v>
      </c>
      <c r="T71" s="53">
        <f t="shared" si="31"/>
        <v>0</v>
      </c>
      <c r="U71" s="53">
        <f t="shared" si="31"/>
        <v>19.66063854386999</v>
      </c>
      <c r="V71" s="53">
        <f t="shared" si="31"/>
        <v>0</v>
      </c>
      <c r="W71" s="53">
        <f t="shared" si="31"/>
        <v>0</v>
      </c>
      <c r="X71" s="53">
        <f t="shared" si="31"/>
        <v>0</v>
      </c>
      <c r="Y71" s="53">
        <f t="shared" ref="Y71:Z71" si="32">SUM(Y69:Y70)</f>
        <v>0</v>
      </c>
      <c r="Z71" s="53">
        <f t="shared" si="32"/>
        <v>0</v>
      </c>
      <c r="AA71" s="53">
        <f t="shared" si="31"/>
        <v>0</v>
      </c>
      <c r="AB71" s="53">
        <f>AB42*Hoja1!AA8</f>
        <v>0</v>
      </c>
    </row>
    <row r="72" spans="2:30" x14ac:dyDescent="0.35">
      <c r="B72" s="51" t="s">
        <v>59</v>
      </c>
      <c r="C72" s="52">
        <f>C43*Hoja1!C9</f>
        <v>0</v>
      </c>
      <c r="D72" s="52">
        <f>D43*Hoja1!D9</f>
        <v>0</v>
      </c>
      <c r="E72" s="52">
        <f>E43*Hoja1!E9</f>
        <v>0</v>
      </c>
      <c r="F72" s="52">
        <f>F43*Hoja1!F9</f>
        <v>0</v>
      </c>
      <c r="G72" s="52">
        <f>G43*Hoja1!G9</f>
        <v>0</v>
      </c>
      <c r="H72" s="52">
        <f>H43*Hoja1!H9</f>
        <v>0</v>
      </c>
      <c r="I72" s="52">
        <f>I43*Hoja1!I9</f>
        <v>0</v>
      </c>
      <c r="J72" s="52"/>
      <c r="K72" s="52">
        <f>K43*Hoja1!J9</f>
        <v>0</v>
      </c>
      <c r="L72" s="52">
        <f>L43*Hoja1!K9</f>
        <v>0</v>
      </c>
      <c r="M72" s="52">
        <f>M43*Hoja1!L9</f>
        <v>202.03402592041638</v>
      </c>
      <c r="N72" s="52">
        <f>N43*Hoja1!M9</f>
        <v>101.35027425580691</v>
      </c>
      <c r="O72" s="52">
        <f>O43*Hoja1!N9</f>
        <v>2.4184324916205552E-2</v>
      </c>
      <c r="P72" s="52">
        <f>P43*Hoja1!O9</f>
        <v>0</v>
      </c>
      <c r="Q72" s="52">
        <f>Q43*Hoja1!P9</f>
        <v>0</v>
      </c>
      <c r="R72" s="52">
        <f>R43*Hoja1!Q9</f>
        <v>0</v>
      </c>
      <c r="S72" s="52">
        <f>S43*Hoja1!R9</f>
        <v>0</v>
      </c>
      <c r="T72" s="52">
        <f>T43*Hoja1!S9</f>
        <v>0</v>
      </c>
      <c r="U72" s="52">
        <f>U43*Hoja1!T9</f>
        <v>0.23385100328744604</v>
      </c>
      <c r="V72" s="52">
        <f>V43*Hoja1!U9</f>
        <v>0</v>
      </c>
      <c r="W72" s="52">
        <f>W43*Hoja1!V9</f>
        <v>0</v>
      </c>
      <c r="X72" s="52">
        <f>X43*Hoja1!W9</f>
        <v>0</v>
      </c>
      <c r="Y72" s="52">
        <f>Y43*Hoja1!X9</f>
        <v>0</v>
      </c>
      <c r="Z72" s="52">
        <f>Z43*Hoja1!Y9</f>
        <v>0</v>
      </c>
      <c r="AA72" s="52">
        <f>AA43*Hoja1!Z9</f>
        <v>0</v>
      </c>
      <c r="AB72" s="52">
        <f>AB43*Hoja1!AA9</f>
        <v>0</v>
      </c>
    </row>
    <row r="73" spans="2:30" x14ac:dyDescent="0.35">
      <c r="B73" s="51" t="s">
        <v>60</v>
      </c>
      <c r="C73" s="52">
        <f>C44*Hoja1!C10</f>
        <v>0</v>
      </c>
      <c r="D73" s="52">
        <f>D44*Hoja1!D10</f>
        <v>0</v>
      </c>
      <c r="E73" s="52">
        <f>E44*Hoja1!E10</f>
        <v>0</v>
      </c>
      <c r="F73" s="52">
        <f>F44*Hoja1!F10</f>
        <v>0</v>
      </c>
      <c r="G73" s="52">
        <f>G44*Hoja1!G10</f>
        <v>2.1418311617164124E-2</v>
      </c>
      <c r="H73" s="52">
        <f>H44*Hoja1!H10</f>
        <v>0</v>
      </c>
      <c r="I73" s="52">
        <f>I44*Hoja1!I10</f>
        <v>1.8985583782918143</v>
      </c>
      <c r="J73" s="52"/>
      <c r="K73" s="52">
        <f>K44*Hoja1!J10</f>
        <v>0</v>
      </c>
      <c r="L73" s="52">
        <f>L44*Hoja1!K10</f>
        <v>0</v>
      </c>
      <c r="M73" s="52">
        <f>M44*Hoja1!L10</f>
        <v>808.00887127606961</v>
      </c>
      <c r="N73" s="52">
        <f>N44*Hoja1!M10</f>
        <v>94.814272759600954</v>
      </c>
      <c r="O73" s="52">
        <f>O44*Hoja1!N10</f>
        <v>0</v>
      </c>
      <c r="P73" s="52">
        <f>P44*Hoja1!O10</f>
        <v>0</v>
      </c>
      <c r="Q73" s="52">
        <f>Q44*Hoja1!P10</f>
        <v>0</v>
      </c>
      <c r="R73" s="52">
        <f>R44*Hoja1!Q10</f>
        <v>92.44222636375774</v>
      </c>
      <c r="S73" s="52">
        <f>S44*Hoja1!R10</f>
        <v>0</v>
      </c>
      <c r="T73" s="52">
        <f>T44*Hoja1!S10</f>
        <v>0</v>
      </c>
      <c r="U73" s="52">
        <f>U44*Hoja1!T10</f>
        <v>0</v>
      </c>
      <c r="V73" s="52">
        <f>V44*Hoja1!U10</f>
        <v>0</v>
      </c>
      <c r="W73" s="52">
        <f>W44*Hoja1!V10</f>
        <v>0</v>
      </c>
      <c r="X73" s="52">
        <f>X44*Hoja1!W10</f>
        <v>0</v>
      </c>
      <c r="Y73" s="52">
        <f>Y44*Hoja1!X10</f>
        <v>0</v>
      </c>
      <c r="Z73" s="52">
        <f>Z44*Hoja1!Y10</f>
        <v>0</v>
      </c>
      <c r="AA73" s="52">
        <f>AA44*Hoja1!Z10</f>
        <v>0</v>
      </c>
      <c r="AB73" s="52">
        <f>AB44*Hoja1!AA10</f>
        <v>0</v>
      </c>
    </row>
    <row r="74" spans="2:30" x14ac:dyDescent="0.35">
      <c r="B74" s="51" t="s">
        <v>61</v>
      </c>
      <c r="C74" s="52">
        <f>C45*Hoja1!C11</f>
        <v>0</v>
      </c>
      <c r="D74" s="52">
        <f>D45*Hoja1!D11</f>
        <v>0</v>
      </c>
      <c r="E74" s="52">
        <f>E45*Hoja1!E11</f>
        <v>0</v>
      </c>
      <c r="F74" s="52">
        <f>F45*Hoja1!F11</f>
        <v>0</v>
      </c>
      <c r="G74" s="52">
        <f>G45*Hoja1!G11</f>
        <v>0</v>
      </c>
      <c r="H74" s="52">
        <f>H45*Hoja1!H11</f>
        <v>0</v>
      </c>
      <c r="I74" s="52">
        <f>I45*Hoja1!I11</f>
        <v>0</v>
      </c>
      <c r="J74" s="52"/>
      <c r="K74" s="52">
        <f>K45*Hoja1!J11</f>
        <v>0</v>
      </c>
      <c r="L74" s="52">
        <f>L45*Hoja1!K11</f>
        <v>0</v>
      </c>
      <c r="M74" s="52">
        <f>M45*Hoja1!L11</f>
        <v>846.05550024108345</v>
      </c>
      <c r="N74" s="52">
        <f>N45*Hoja1!M11</f>
        <v>64.469480169849092</v>
      </c>
      <c r="O74" s="52">
        <f>O45*Hoja1!N11</f>
        <v>0</v>
      </c>
      <c r="P74" s="52">
        <f>P45*Hoja1!O11</f>
        <v>0</v>
      </c>
      <c r="Q74" s="52">
        <f>Q45*Hoja1!P11</f>
        <v>0</v>
      </c>
      <c r="R74" s="52">
        <f>R45*Hoja1!Q11</f>
        <v>0</v>
      </c>
      <c r="S74" s="52">
        <f>S45*Hoja1!R11</f>
        <v>0</v>
      </c>
      <c r="T74" s="52">
        <f>T45*Hoja1!S11</f>
        <v>0</v>
      </c>
      <c r="U74" s="52">
        <f>U45*Hoja1!T11</f>
        <v>0</v>
      </c>
      <c r="V74" s="52">
        <f>V45*Hoja1!U11</f>
        <v>0</v>
      </c>
      <c r="W74" s="52">
        <f>W45*Hoja1!V11</f>
        <v>0</v>
      </c>
      <c r="X74" s="52">
        <f>X45*Hoja1!W11</f>
        <v>0</v>
      </c>
      <c r="Y74" s="52">
        <f>Y45*Hoja1!X11</f>
        <v>0</v>
      </c>
      <c r="Z74" s="52">
        <f>Z45*Hoja1!Y11</f>
        <v>0</v>
      </c>
      <c r="AA74" s="52">
        <f>AA45*Hoja1!Z11</f>
        <v>0</v>
      </c>
      <c r="AB74" s="52">
        <f>AB45*Hoja1!AA11</f>
        <v>0</v>
      </c>
    </row>
    <row r="75" spans="2:30" x14ac:dyDescent="0.35">
      <c r="B75" s="56" t="s">
        <v>141</v>
      </c>
      <c r="C75" s="53">
        <f>SUM(C72:C74)</f>
        <v>0</v>
      </c>
      <c r="D75" s="53">
        <f t="shared" ref="D75:AB75" si="33">SUM(D72:D74)</f>
        <v>0</v>
      </c>
      <c r="E75" s="53">
        <f t="shared" si="33"/>
        <v>0</v>
      </c>
      <c r="F75" s="53">
        <f t="shared" si="33"/>
        <v>0</v>
      </c>
      <c r="G75" s="53">
        <f t="shared" si="33"/>
        <v>2.1418311617164124E-2</v>
      </c>
      <c r="H75" s="53">
        <f t="shared" si="33"/>
        <v>0</v>
      </c>
      <c r="I75" s="53">
        <f t="shared" si="33"/>
        <v>1.8985583782918143</v>
      </c>
      <c r="J75" s="53">
        <f t="shared" si="33"/>
        <v>0</v>
      </c>
      <c r="K75" s="53">
        <f t="shared" si="33"/>
        <v>0</v>
      </c>
      <c r="L75" s="53">
        <f t="shared" si="33"/>
        <v>0</v>
      </c>
      <c r="M75" s="53">
        <f t="shared" si="33"/>
        <v>1856.0983974375695</v>
      </c>
      <c r="N75" s="53">
        <f t="shared" si="33"/>
        <v>260.63402718525697</v>
      </c>
      <c r="O75" s="53">
        <f t="shared" si="33"/>
        <v>2.4184324916205552E-2</v>
      </c>
      <c r="P75" s="53">
        <f t="shared" si="33"/>
        <v>0</v>
      </c>
      <c r="Q75" s="53">
        <f t="shared" si="33"/>
        <v>0</v>
      </c>
      <c r="R75" s="53">
        <f t="shared" si="33"/>
        <v>92.44222636375774</v>
      </c>
      <c r="S75" s="53">
        <f t="shared" si="33"/>
        <v>0</v>
      </c>
      <c r="T75" s="53">
        <f t="shared" si="33"/>
        <v>0</v>
      </c>
      <c r="U75" s="53">
        <f t="shared" si="33"/>
        <v>0.23385100328744604</v>
      </c>
      <c r="V75" s="53">
        <f t="shared" si="33"/>
        <v>0</v>
      </c>
      <c r="W75" s="53">
        <f t="shared" si="33"/>
        <v>0</v>
      </c>
      <c r="X75" s="53">
        <f t="shared" si="33"/>
        <v>0</v>
      </c>
      <c r="Y75" s="53">
        <f t="shared" ref="Y75:Z75" si="34">SUM(Y72:Y74)</f>
        <v>0</v>
      </c>
      <c r="Z75" s="53">
        <f t="shared" si="34"/>
        <v>0</v>
      </c>
      <c r="AA75" s="53">
        <f t="shared" si="33"/>
        <v>0</v>
      </c>
      <c r="AB75" s="53">
        <f t="shared" si="33"/>
        <v>0</v>
      </c>
    </row>
    <row r="76" spans="2:30" x14ac:dyDescent="0.35">
      <c r="B76" s="51" t="s">
        <v>63</v>
      </c>
      <c r="C76" s="52">
        <f>C47*Hoja1!C13</f>
        <v>0</v>
      </c>
      <c r="D76" s="52">
        <f>D47*Hoja1!D13</f>
        <v>14.023299809678692</v>
      </c>
      <c r="E76" s="52">
        <f>E47*Hoja1!E13</f>
        <v>0</v>
      </c>
      <c r="F76" s="52">
        <f>F47*Hoja1!F13</f>
        <v>0</v>
      </c>
      <c r="G76" s="52">
        <f>G47*Hoja1!G13</f>
        <v>0</v>
      </c>
      <c r="H76" s="52">
        <f>H47*Hoja1!H13</f>
        <v>1272.4803175618845</v>
      </c>
      <c r="I76" s="52">
        <f>I47*Hoja1!I13</f>
        <v>0</v>
      </c>
      <c r="J76" s="52"/>
      <c r="K76" s="52">
        <f>K47*Hoja1!J13</f>
        <v>0</v>
      </c>
      <c r="L76" s="52">
        <f>L47*Hoja1!K13</f>
        <v>0</v>
      </c>
      <c r="M76" s="52">
        <f>M47*Hoja1!L13</f>
        <v>78.847724699966335</v>
      </c>
      <c r="N76" s="52">
        <f>N47*Hoja1!M13</f>
        <v>0</v>
      </c>
      <c r="O76" s="52">
        <f>O47*Hoja1!N13</f>
        <v>0</v>
      </c>
      <c r="P76" s="52">
        <f>P47*Hoja1!O13</f>
        <v>0</v>
      </c>
      <c r="Q76" s="52">
        <f>Q47*Hoja1!P13</f>
        <v>0</v>
      </c>
      <c r="R76" s="52">
        <f>R47*Hoja1!Q13</f>
        <v>30.873897858944208</v>
      </c>
      <c r="S76" s="52">
        <f>S47*Hoja1!R13</f>
        <v>0</v>
      </c>
      <c r="T76" s="52">
        <f>T47*Hoja1!S13</f>
        <v>0</v>
      </c>
      <c r="U76" s="52">
        <f>U47*Hoja1!T13</f>
        <v>0</v>
      </c>
      <c r="V76" s="52">
        <f>V47*Hoja1!U13</f>
        <v>0</v>
      </c>
      <c r="W76" s="52">
        <f>W47*Hoja1!V13</f>
        <v>0</v>
      </c>
      <c r="X76" s="52">
        <f>X47*Hoja1!W13</f>
        <v>0</v>
      </c>
      <c r="Y76" s="52">
        <f>Y47*Hoja1!X13</f>
        <v>0</v>
      </c>
      <c r="Z76" s="52">
        <f>Z47*Hoja1!Y13</f>
        <v>0</v>
      </c>
      <c r="AA76" s="52">
        <f>AA47*Hoja1!Z13</f>
        <v>0</v>
      </c>
      <c r="AB76" s="52">
        <f>AB47*Hoja1!AA13</f>
        <v>0</v>
      </c>
    </row>
    <row r="77" spans="2:30" x14ac:dyDescent="0.35">
      <c r="B77" s="51" t="s">
        <v>64</v>
      </c>
      <c r="C77" s="52">
        <f>C48*Hoja1!C14</f>
        <v>0</v>
      </c>
      <c r="D77" s="52">
        <f>D48*Hoja1!D14</f>
        <v>12.80575996318402</v>
      </c>
      <c r="E77" s="52">
        <f>E48*Hoja1!E14</f>
        <v>0</v>
      </c>
      <c r="F77" s="52">
        <f>F48*Hoja1!F14</f>
        <v>0</v>
      </c>
      <c r="G77" s="52">
        <f>G48*Hoja1!G14</f>
        <v>0</v>
      </c>
      <c r="H77" s="52">
        <f>H48*Hoja1!H14</f>
        <v>0</v>
      </c>
      <c r="I77" s="52">
        <f>I48*Hoja1!I14</f>
        <v>0</v>
      </c>
      <c r="J77" s="52"/>
      <c r="K77" s="52">
        <f>K48*Hoja1!J14</f>
        <v>12.604187325549209</v>
      </c>
      <c r="L77" s="52">
        <f>L48*Hoja1!K14</f>
        <v>0</v>
      </c>
      <c r="M77" s="52">
        <f>M48*Hoja1!L14</f>
        <v>943.94449748439467</v>
      </c>
      <c r="N77" s="52">
        <f>N48*Hoja1!M14</f>
        <v>104.35180893578993</v>
      </c>
      <c r="O77" s="52">
        <f>O48*Hoja1!N14</f>
        <v>1.6268432496811791</v>
      </c>
      <c r="P77" s="52">
        <f>P48*Hoja1!O14</f>
        <v>0</v>
      </c>
      <c r="Q77" s="52">
        <f>Q48*Hoja1!P14</f>
        <v>0</v>
      </c>
      <c r="R77" s="52">
        <f>R48*Hoja1!Q14</f>
        <v>77.371652270286248</v>
      </c>
      <c r="S77" s="52">
        <f>S48*Hoja1!R14</f>
        <v>170.89141042129731</v>
      </c>
      <c r="T77" s="52">
        <f>T48*Hoja1!S14</f>
        <v>0</v>
      </c>
      <c r="U77" s="52">
        <f>U48*Hoja1!T14</f>
        <v>0</v>
      </c>
      <c r="V77" s="52">
        <f>V48*Hoja1!U14</f>
        <v>0</v>
      </c>
      <c r="W77" s="52">
        <f>W48*Hoja1!V14</f>
        <v>0</v>
      </c>
      <c r="X77" s="52">
        <f>X48*Hoja1!W14</f>
        <v>0</v>
      </c>
      <c r="Y77" s="52">
        <f>Y48*Hoja1!X14</f>
        <v>0</v>
      </c>
      <c r="Z77" s="52">
        <f>Z48*Hoja1!Y14</f>
        <v>0</v>
      </c>
      <c r="AA77" s="52">
        <f>AA48*Hoja1!Z14</f>
        <v>0</v>
      </c>
      <c r="AB77" s="52">
        <f>AB48*Hoja1!AA14</f>
        <v>0</v>
      </c>
    </row>
    <row r="78" spans="2:30" x14ac:dyDescent="0.35">
      <c r="B78" s="51" t="s">
        <v>65</v>
      </c>
      <c r="C78" s="52">
        <f>C49*Hoja1!C15</f>
        <v>0</v>
      </c>
      <c r="D78" s="52">
        <f>D49*Hoja1!D15</f>
        <v>0.11691719999255296</v>
      </c>
      <c r="E78" s="52">
        <f>E49*Hoja1!E15</f>
        <v>0</v>
      </c>
      <c r="F78" s="52">
        <f>F49*Hoja1!F15</f>
        <v>0</v>
      </c>
      <c r="G78" s="52">
        <f>G49*Hoja1!G15</f>
        <v>0</v>
      </c>
      <c r="H78" s="52">
        <f>H49*Hoja1!H15</f>
        <v>0</v>
      </c>
      <c r="I78" s="52">
        <f>I49*Hoja1!I15</f>
        <v>0</v>
      </c>
      <c r="J78" s="52"/>
      <c r="K78" s="52">
        <f>K49*Hoja1!J15</f>
        <v>0</v>
      </c>
      <c r="L78" s="52">
        <f>L49*Hoja1!K15</f>
        <v>0</v>
      </c>
      <c r="M78" s="52">
        <f>M49*Hoja1!L15</f>
        <v>14.190305650478304</v>
      </c>
      <c r="N78" s="52">
        <f>N49*Hoja1!M15</f>
        <v>0.36263299790348363</v>
      </c>
      <c r="O78" s="52">
        <f>O49*Hoja1!N15</f>
        <v>0</v>
      </c>
      <c r="P78" s="52">
        <f>P49*Hoja1!O15</f>
        <v>0</v>
      </c>
      <c r="Q78" s="52">
        <f>Q49*Hoja1!P15</f>
        <v>0</v>
      </c>
      <c r="R78" s="52">
        <f>R49*Hoja1!Q15</f>
        <v>0.70786810401776346</v>
      </c>
      <c r="S78" s="52">
        <f>S49*Hoja1!R15</f>
        <v>1.5920396761694309</v>
      </c>
      <c r="T78" s="52">
        <f>T49*Hoja1!S15</f>
        <v>0</v>
      </c>
      <c r="U78" s="52">
        <f>U49*Hoja1!T15</f>
        <v>0</v>
      </c>
      <c r="V78" s="52">
        <f>V49*Hoja1!U15</f>
        <v>0</v>
      </c>
      <c r="W78" s="52">
        <f>W49*Hoja1!V15</f>
        <v>0</v>
      </c>
      <c r="X78" s="52">
        <f>X49*Hoja1!W15</f>
        <v>0</v>
      </c>
      <c r="Y78" s="52">
        <f>Y49*Hoja1!X15</f>
        <v>0</v>
      </c>
      <c r="Z78" s="52">
        <f>Z49*Hoja1!Y15</f>
        <v>0</v>
      </c>
      <c r="AA78" s="52">
        <f>AA49*Hoja1!Z15</f>
        <v>0</v>
      </c>
      <c r="AB78" s="52">
        <f>AB49*Hoja1!AA15</f>
        <v>0</v>
      </c>
    </row>
    <row r="79" spans="2:30" x14ac:dyDescent="0.35">
      <c r="B79" s="51" t="s">
        <v>66</v>
      </c>
      <c r="C79" s="52">
        <f>C50*Hoja1!C16</f>
        <v>0</v>
      </c>
      <c r="D79" s="52">
        <f>D50*Hoja1!D16</f>
        <v>0.85885205808983456</v>
      </c>
      <c r="E79" s="52">
        <f>E50*Hoja1!E16</f>
        <v>0</v>
      </c>
      <c r="F79" s="52">
        <f>F50*Hoja1!F16</f>
        <v>0</v>
      </c>
      <c r="G79" s="52">
        <f>G50*Hoja1!G16</f>
        <v>0</v>
      </c>
      <c r="H79" s="52">
        <f>H50*Hoja1!H16</f>
        <v>0</v>
      </c>
      <c r="I79" s="52">
        <f>I50*Hoja1!I16</f>
        <v>0</v>
      </c>
      <c r="J79" s="52"/>
      <c r="K79" s="52">
        <f>K50*Hoja1!J16</f>
        <v>0</v>
      </c>
      <c r="L79" s="52">
        <f>L50*Hoja1!K16</f>
        <v>0</v>
      </c>
      <c r="M79" s="52">
        <f>M50*Hoja1!L16</f>
        <v>123.42806626188235</v>
      </c>
      <c r="N79" s="52">
        <f>N50*Hoja1!M16</f>
        <v>3.2045045961906125E-2</v>
      </c>
      <c r="O79" s="52">
        <f>O50*Hoja1!N16</f>
        <v>0</v>
      </c>
      <c r="P79" s="52">
        <f>P50*Hoja1!O16</f>
        <v>0</v>
      </c>
      <c r="Q79" s="52">
        <f>Q50*Hoja1!P16</f>
        <v>0</v>
      </c>
      <c r="R79" s="52">
        <f>R50*Hoja1!Q16</f>
        <v>5.1998677528244661</v>
      </c>
      <c r="S79" s="52">
        <f>S50*Hoja1!R16</f>
        <v>46.911665645972505</v>
      </c>
      <c r="T79" s="52">
        <f>T50*Hoja1!S16</f>
        <v>0</v>
      </c>
      <c r="U79" s="52">
        <f>U50*Hoja1!T16</f>
        <v>0</v>
      </c>
      <c r="V79" s="52">
        <f>V50*Hoja1!U16</f>
        <v>0</v>
      </c>
      <c r="W79" s="52">
        <f>W50*Hoja1!V16</f>
        <v>0</v>
      </c>
      <c r="X79" s="52">
        <f>X50*Hoja1!W16</f>
        <v>0</v>
      </c>
      <c r="Y79" s="52">
        <f>Y50*Hoja1!X16</f>
        <v>0</v>
      </c>
      <c r="Z79" s="52">
        <f>Z50*Hoja1!Y16</f>
        <v>0</v>
      </c>
      <c r="AA79" s="52">
        <f>AA50*Hoja1!Z16</f>
        <v>0</v>
      </c>
      <c r="AB79" s="52">
        <f>AB50*Hoja1!AA16</f>
        <v>0</v>
      </c>
    </row>
    <row r="80" spans="2:30" x14ac:dyDescent="0.35">
      <c r="B80" s="51" t="s">
        <v>67</v>
      </c>
      <c r="C80" s="52">
        <f>C51*Hoja1!C17</f>
        <v>0</v>
      </c>
      <c r="D80" s="52">
        <f>D51*Hoja1!D17</f>
        <v>0</v>
      </c>
      <c r="E80" s="52">
        <f>E51*Hoja1!E17</f>
        <v>0</v>
      </c>
      <c r="F80" s="52">
        <f>F51*Hoja1!F17</f>
        <v>0</v>
      </c>
      <c r="G80" s="52">
        <f>G51*Hoja1!G17</f>
        <v>0</v>
      </c>
      <c r="H80" s="52">
        <f>H51*Hoja1!H17</f>
        <v>0</v>
      </c>
      <c r="I80" s="52">
        <f>I51*Hoja1!I17</f>
        <v>0</v>
      </c>
      <c r="J80" s="52"/>
      <c r="K80" s="52">
        <f>K51*Hoja1!J17</f>
        <v>0</v>
      </c>
      <c r="L80" s="52">
        <f>L51*Hoja1!K17</f>
        <v>0</v>
      </c>
      <c r="M80" s="52">
        <f>M51*Hoja1!L17</f>
        <v>141.44713521064224</v>
      </c>
      <c r="N80" s="52">
        <f>N51*Hoja1!M17</f>
        <v>10.758968982040418</v>
      </c>
      <c r="O80" s="52">
        <f>O51*Hoja1!N17</f>
        <v>0</v>
      </c>
      <c r="P80" s="52">
        <f>P51*Hoja1!O17</f>
        <v>0</v>
      </c>
      <c r="Q80" s="52">
        <f>Q51*Hoja1!P17</f>
        <v>0</v>
      </c>
      <c r="R80" s="52">
        <f>R51*Hoja1!Q17</f>
        <v>0</v>
      </c>
      <c r="S80" s="52">
        <f>S51*Hoja1!R17</f>
        <v>72.671550705729544</v>
      </c>
      <c r="T80" s="52">
        <f>T51*Hoja1!S17</f>
        <v>0</v>
      </c>
      <c r="U80" s="52">
        <f>U51*Hoja1!T17</f>
        <v>0</v>
      </c>
      <c r="V80" s="52">
        <f>V51*Hoja1!U17</f>
        <v>0</v>
      </c>
      <c r="W80" s="52">
        <f>W51*Hoja1!V17</f>
        <v>0</v>
      </c>
      <c r="X80" s="52">
        <f>X51*Hoja1!W17</f>
        <v>0</v>
      </c>
      <c r="Y80" s="52">
        <f>Y51*Hoja1!X17</f>
        <v>0</v>
      </c>
      <c r="Z80" s="52">
        <f>Z51*Hoja1!Y17</f>
        <v>0</v>
      </c>
      <c r="AA80" s="52">
        <f>AA51*Hoja1!Z17</f>
        <v>0</v>
      </c>
      <c r="AB80" s="52">
        <f>AB51*Hoja1!AA17</f>
        <v>0</v>
      </c>
    </row>
    <row r="81" spans="2:28" x14ac:dyDescent="0.35">
      <c r="B81" s="51" t="s">
        <v>68</v>
      </c>
      <c r="C81" s="52">
        <f>C52*Hoja1!C18</f>
        <v>0</v>
      </c>
      <c r="D81" s="52">
        <f>D52*Hoja1!D18</f>
        <v>14.961842561112453</v>
      </c>
      <c r="E81" s="52">
        <f>E52*Hoja1!E18</f>
        <v>0</v>
      </c>
      <c r="F81" s="52">
        <f>F52*Hoja1!F18</f>
        <v>0</v>
      </c>
      <c r="G81" s="52">
        <f>G52*Hoja1!G18</f>
        <v>0</v>
      </c>
      <c r="H81" s="52">
        <f>H52*Hoja1!H18</f>
        <v>0</v>
      </c>
      <c r="I81" s="52">
        <f>I52*Hoja1!I18</f>
        <v>0</v>
      </c>
      <c r="J81" s="52"/>
      <c r="K81" s="52">
        <f>K52*Hoja1!J18</f>
        <v>0</v>
      </c>
      <c r="L81" s="52">
        <f>L52*Hoja1!K18</f>
        <v>0</v>
      </c>
      <c r="M81" s="52">
        <f>M52*Hoja1!L18</f>
        <v>444.93406981947146</v>
      </c>
      <c r="N81" s="52">
        <f>N52*Hoja1!M18</f>
        <v>0.25391071006739113</v>
      </c>
      <c r="O81" s="52">
        <f>O52*Hoja1!N18</f>
        <v>0</v>
      </c>
      <c r="P81" s="52">
        <f>P52*Hoja1!O18</f>
        <v>0</v>
      </c>
      <c r="Q81" s="52">
        <f>Q52*Hoja1!P18</f>
        <v>0</v>
      </c>
      <c r="R81" s="52">
        <f>R52*Hoja1!Q18</f>
        <v>89.839508629691053</v>
      </c>
      <c r="S81" s="52">
        <f>S52*Hoja1!R18</f>
        <v>6.4437488352450227</v>
      </c>
      <c r="T81" s="52">
        <f>T52*Hoja1!S18</f>
        <v>0</v>
      </c>
      <c r="U81" s="52">
        <f>U52*Hoja1!T18</f>
        <v>0</v>
      </c>
      <c r="V81" s="52">
        <f>V52*Hoja1!U18</f>
        <v>0</v>
      </c>
      <c r="W81" s="52">
        <f>W52*Hoja1!V18</f>
        <v>0</v>
      </c>
      <c r="X81" s="52">
        <f>X52*Hoja1!W18</f>
        <v>0</v>
      </c>
      <c r="Y81" s="52">
        <f>Y52*Hoja1!X18</f>
        <v>0</v>
      </c>
      <c r="Z81" s="52">
        <f>Z52*Hoja1!Y18</f>
        <v>0</v>
      </c>
      <c r="AA81" s="52">
        <f>AA52*Hoja1!Z18</f>
        <v>0</v>
      </c>
      <c r="AB81" s="52">
        <f>AB52*Hoja1!AA18</f>
        <v>0</v>
      </c>
    </row>
    <row r="82" spans="2:28" x14ac:dyDescent="0.35">
      <c r="B82" s="51" t="s">
        <v>69</v>
      </c>
      <c r="C82" s="52">
        <f>C53*Hoja1!C19</f>
        <v>0</v>
      </c>
      <c r="D82" s="52">
        <f>D53*Hoja1!D19</f>
        <v>8.7759122850835016</v>
      </c>
      <c r="E82" s="52">
        <f>E53*Hoja1!E19</f>
        <v>0</v>
      </c>
      <c r="F82" s="52">
        <f>F53*Hoja1!F19</f>
        <v>0</v>
      </c>
      <c r="G82" s="52">
        <f>G53*Hoja1!G19</f>
        <v>0</v>
      </c>
      <c r="H82" s="52">
        <f>H53*Hoja1!H19</f>
        <v>0</v>
      </c>
      <c r="I82" s="52">
        <f>I53*Hoja1!I19</f>
        <v>0</v>
      </c>
      <c r="J82" s="52"/>
      <c r="K82" s="52">
        <f>K53*Hoja1!J19</f>
        <v>0</v>
      </c>
      <c r="L82" s="52">
        <f>L53*Hoja1!K19</f>
        <v>0</v>
      </c>
      <c r="M82" s="52">
        <f>M53*Hoja1!L19</f>
        <v>1072.2431275134638</v>
      </c>
      <c r="N82" s="52">
        <f>N53*Hoja1!M19</f>
        <v>43.381051690486402</v>
      </c>
      <c r="O82" s="52">
        <f>O53*Hoja1!N19</f>
        <v>3.7646583721253013E-2</v>
      </c>
      <c r="P82" s="52">
        <f>P53*Hoja1!O19</f>
        <v>0</v>
      </c>
      <c r="Q82" s="52">
        <f>Q53*Hoja1!P19</f>
        <v>0</v>
      </c>
      <c r="R82" s="52">
        <f>R53*Hoja1!Q19</f>
        <v>49.578263400926133</v>
      </c>
      <c r="S82" s="52">
        <f>S53*Hoja1!R19</f>
        <v>235.70613656972631</v>
      </c>
      <c r="T82" s="52">
        <f>T53*Hoja1!S19</f>
        <v>308.62392264039863</v>
      </c>
      <c r="U82" s="52">
        <f>U53*Hoja1!T19</f>
        <v>0</v>
      </c>
      <c r="V82" s="52">
        <f>V53*Hoja1!U19</f>
        <v>0</v>
      </c>
      <c r="W82" s="52">
        <f>W53*Hoja1!V19</f>
        <v>0</v>
      </c>
      <c r="X82" s="52">
        <f>X53*Hoja1!W19</f>
        <v>0</v>
      </c>
      <c r="Y82" s="52">
        <f>Y53*Hoja1!X19</f>
        <v>0</v>
      </c>
      <c r="Z82" s="52">
        <f>Z53*Hoja1!Y19</f>
        <v>0</v>
      </c>
      <c r="AA82" s="52">
        <f>AA53*Hoja1!Z19</f>
        <v>0</v>
      </c>
      <c r="AB82" s="52">
        <f>AB53*Hoja1!AA19</f>
        <v>0</v>
      </c>
    </row>
    <row r="83" spans="2:28" x14ac:dyDescent="0.35">
      <c r="B83" s="51" t="s">
        <v>70</v>
      </c>
      <c r="C83" s="52">
        <f>C54*Hoja1!C20</f>
        <v>0</v>
      </c>
      <c r="D83" s="52">
        <f>D54*Hoja1!D20</f>
        <v>2.839718688446816</v>
      </c>
      <c r="E83" s="52">
        <f>E54*Hoja1!E20</f>
        <v>0</v>
      </c>
      <c r="F83" s="52">
        <f>F54*Hoja1!F20</f>
        <v>0</v>
      </c>
      <c r="G83" s="52">
        <f>G54*Hoja1!G20</f>
        <v>0</v>
      </c>
      <c r="H83" s="52">
        <f>H54*Hoja1!H20</f>
        <v>0</v>
      </c>
      <c r="I83" s="52">
        <f>I54*Hoja1!I20</f>
        <v>0</v>
      </c>
      <c r="J83" s="52"/>
      <c r="K83" s="52">
        <f>K54*Hoja1!J20</f>
        <v>0</v>
      </c>
      <c r="L83" s="52">
        <f>L54*Hoja1!K20</f>
        <v>0</v>
      </c>
      <c r="M83" s="52">
        <f>M54*Hoja1!L20</f>
        <v>192.48066414850334</v>
      </c>
      <c r="N83" s="52">
        <f>N54*Hoja1!M20</f>
        <v>41.867453299839141</v>
      </c>
      <c r="O83" s="52">
        <f>O54*Hoja1!N20</f>
        <v>9.4500949998784958E-2</v>
      </c>
      <c r="P83" s="52">
        <f>P54*Hoja1!O20</f>
        <v>0</v>
      </c>
      <c r="Q83" s="52">
        <f>Q54*Hoja1!P20</f>
        <v>0</v>
      </c>
      <c r="R83" s="52">
        <f>R54*Hoja1!Q20</f>
        <v>16.959901009759854</v>
      </c>
      <c r="S83" s="52">
        <f>S54*Hoja1!R20</f>
        <v>0</v>
      </c>
      <c r="T83" s="52">
        <f>T54*Hoja1!S20</f>
        <v>0</v>
      </c>
      <c r="U83" s="52">
        <f>U54*Hoja1!T20</f>
        <v>0</v>
      </c>
      <c r="V83" s="52">
        <f>V54*Hoja1!U20</f>
        <v>0</v>
      </c>
      <c r="W83" s="52">
        <f>W54*Hoja1!V20</f>
        <v>0</v>
      </c>
      <c r="X83" s="52">
        <f>X54*Hoja1!W20</f>
        <v>0</v>
      </c>
      <c r="Y83" s="52">
        <f>Y54*Hoja1!X20</f>
        <v>0</v>
      </c>
      <c r="Z83" s="52">
        <f>Z54*Hoja1!Y20</f>
        <v>0</v>
      </c>
      <c r="AA83" s="52">
        <f>AA54*Hoja1!Z20</f>
        <v>0</v>
      </c>
      <c r="AB83" s="52">
        <f>AB54*Hoja1!AA20</f>
        <v>0</v>
      </c>
    </row>
    <row r="84" spans="2:28" x14ac:dyDescent="0.35">
      <c r="B84" s="51" t="s">
        <v>71</v>
      </c>
      <c r="C84" s="52">
        <f>C55*Hoja1!C21</f>
        <v>0</v>
      </c>
      <c r="D84" s="52">
        <f>D55*Hoja1!D21</f>
        <v>22.493529358067182</v>
      </c>
      <c r="E84" s="52">
        <f>E55*Hoja1!E21</f>
        <v>0</v>
      </c>
      <c r="F84" s="52">
        <f>F55*Hoja1!F21</f>
        <v>0</v>
      </c>
      <c r="G84" s="52">
        <f>G55*Hoja1!G21</f>
        <v>0</v>
      </c>
      <c r="H84" s="52">
        <f>H55*Hoja1!H21</f>
        <v>0</v>
      </c>
      <c r="I84" s="52">
        <f>I55*Hoja1!I21</f>
        <v>0</v>
      </c>
      <c r="J84" s="52"/>
      <c r="K84" s="52">
        <f>K55*Hoja1!J21</f>
        <v>0</v>
      </c>
      <c r="L84" s="52">
        <f>L55*Hoja1!K21</f>
        <v>0</v>
      </c>
      <c r="M84" s="52">
        <f>M55*Hoja1!L21</f>
        <v>579.39293086219482</v>
      </c>
      <c r="N84" s="52">
        <f>N55*Hoja1!M21</f>
        <v>51.922719211812819</v>
      </c>
      <c r="O84" s="52">
        <f>O55*Hoja1!N21</f>
        <v>0</v>
      </c>
      <c r="P84" s="52">
        <f>P55*Hoja1!O21</f>
        <v>0</v>
      </c>
      <c r="Q84" s="52">
        <f>Q55*Hoja1!P21</f>
        <v>0</v>
      </c>
      <c r="R84" s="52">
        <f>R55*Hoja1!Q21</f>
        <v>136.18571074552838</v>
      </c>
      <c r="S84" s="52">
        <f>S55*Hoja1!R21</f>
        <v>8.9530933335856329</v>
      </c>
      <c r="T84" s="52">
        <f>T55*Hoja1!S21</f>
        <v>0</v>
      </c>
      <c r="U84" s="52">
        <f>U55*Hoja1!T21</f>
        <v>0</v>
      </c>
      <c r="V84" s="52">
        <f>V55*Hoja1!U21</f>
        <v>0</v>
      </c>
      <c r="W84" s="52">
        <f>W55*Hoja1!V21</f>
        <v>0</v>
      </c>
      <c r="X84" s="52">
        <f>X55*Hoja1!W21</f>
        <v>0</v>
      </c>
      <c r="Y84" s="52">
        <f>Y55*Hoja1!X21</f>
        <v>0</v>
      </c>
      <c r="Z84" s="52">
        <f>Z55*Hoja1!Y21</f>
        <v>0</v>
      </c>
      <c r="AA84" s="52">
        <f>AA55*Hoja1!Z21</f>
        <v>0</v>
      </c>
      <c r="AB84" s="52">
        <f>AB55*Hoja1!AA21</f>
        <v>0</v>
      </c>
    </row>
    <row r="85" spans="2:28" x14ac:dyDescent="0.35">
      <c r="B85" s="56" t="s">
        <v>136</v>
      </c>
      <c r="C85" s="53">
        <f>SUM(C76:C84)</f>
        <v>0</v>
      </c>
      <c r="D85" s="53">
        <f t="shared" ref="D85:AB85" si="35">SUM(D76:D84)</f>
        <v>76.875831923655056</v>
      </c>
      <c r="E85" s="53">
        <f t="shared" si="35"/>
        <v>0</v>
      </c>
      <c r="F85" s="53">
        <f t="shared" si="35"/>
        <v>0</v>
      </c>
      <c r="G85" s="53">
        <f t="shared" si="35"/>
        <v>0</v>
      </c>
      <c r="H85" s="53">
        <f t="shared" si="35"/>
        <v>1272.4803175618845</v>
      </c>
      <c r="I85" s="53">
        <f t="shared" si="35"/>
        <v>0</v>
      </c>
      <c r="J85" s="53">
        <f t="shared" si="35"/>
        <v>0</v>
      </c>
      <c r="K85" s="53">
        <f t="shared" si="35"/>
        <v>12.604187325549209</v>
      </c>
      <c r="L85" s="53">
        <f t="shared" si="35"/>
        <v>0</v>
      </c>
      <c r="M85" s="53">
        <f t="shared" si="35"/>
        <v>3590.9085216509975</v>
      </c>
      <c r="N85" s="53">
        <f t="shared" si="35"/>
        <v>252.93059087390151</v>
      </c>
      <c r="O85" s="53">
        <f t="shared" si="35"/>
        <v>1.7589907834012171</v>
      </c>
      <c r="P85" s="53">
        <f t="shared" si="35"/>
        <v>0</v>
      </c>
      <c r="Q85" s="53">
        <f t="shared" si="35"/>
        <v>0</v>
      </c>
      <c r="R85" s="53">
        <f t="shared" si="35"/>
        <v>406.7166697719781</v>
      </c>
      <c r="S85" s="53">
        <f t="shared" si="35"/>
        <v>543.16964518772579</v>
      </c>
      <c r="T85" s="53">
        <f t="shared" si="35"/>
        <v>308.62392264039863</v>
      </c>
      <c r="U85" s="53">
        <f t="shared" si="35"/>
        <v>0</v>
      </c>
      <c r="V85" s="53">
        <f t="shared" si="35"/>
        <v>0</v>
      </c>
      <c r="W85" s="53">
        <f t="shared" si="35"/>
        <v>0</v>
      </c>
      <c r="X85" s="53">
        <f t="shared" si="35"/>
        <v>0</v>
      </c>
      <c r="Y85" s="53">
        <f t="shared" ref="Y85:Z85" si="36">SUM(Y76:Y84)</f>
        <v>0</v>
      </c>
      <c r="Z85" s="53">
        <f t="shared" si="36"/>
        <v>0</v>
      </c>
      <c r="AA85" s="52">
        <f t="shared" si="35"/>
        <v>0</v>
      </c>
      <c r="AB85" s="52">
        <f t="shared" si="35"/>
        <v>0</v>
      </c>
    </row>
    <row r="86" spans="2:28" x14ac:dyDescent="0.35">
      <c r="B86" s="55" t="s">
        <v>135</v>
      </c>
      <c r="C86" s="53">
        <f>C57*Hoja1!C$23</f>
        <v>0</v>
      </c>
      <c r="D86" s="53">
        <f>D57*Hoja1!D$23</f>
        <v>6.2218546332196683</v>
      </c>
      <c r="E86" s="53">
        <f>E57*Hoja1!E$23</f>
        <v>0</v>
      </c>
      <c r="F86" s="53">
        <f>F57*Hoja1!F$23</f>
        <v>0</v>
      </c>
      <c r="G86" s="53">
        <f>G57*Hoja1!G$23</f>
        <v>0</v>
      </c>
      <c r="H86" s="53">
        <f>H57*Hoja1!H$23</f>
        <v>0</v>
      </c>
      <c r="I86" s="53">
        <f>I57*Hoja1!I$23</f>
        <v>0</v>
      </c>
      <c r="J86" s="53">
        <f>J57*Hoja1!J$23</f>
        <v>0</v>
      </c>
      <c r="K86" s="53">
        <f>K57*Hoja1!J$23</f>
        <v>0</v>
      </c>
      <c r="L86" s="53">
        <f>L57*Hoja1!K23</f>
        <v>0</v>
      </c>
      <c r="M86" s="53">
        <f>M57*Hoja1!L$23</f>
        <v>41.856414400000006</v>
      </c>
      <c r="N86" s="53">
        <f>N57*Hoja1!M$23</f>
        <v>740.03651614689898</v>
      </c>
      <c r="O86" s="53">
        <f>O57*Hoja1!N$23</f>
        <v>1051.6027406520152</v>
      </c>
      <c r="P86" s="53">
        <f>P57*Hoja1!O$23</f>
        <v>0</v>
      </c>
      <c r="Q86" s="53">
        <f>Q57*Hoja1!P$23</f>
        <v>26.611338230096209</v>
      </c>
      <c r="R86" s="53">
        <f>R57*Hoja1!Q$23</f>
        <v>969.97830591996467</v>
      </c>
      <c r="S86" s="53">
        <f>S57*Hoja1!R$23</f>
        <v>0</v>
      </c>
      <c r="T86" s="53">
        <f>T57*Hoja1!S$23</f>
        <v>0</v>
      </c>
      <c r="U86" s="53">
        <f>U57*Hoja1!T$23</f>
        <v>0</v>
      </c>
      <c r="V86" s="53">
        <f>V57*Hoja1!U$23</f>
        <v>0</v>
      </c>
      <c r="W86" s="53">
        <f>W57*Hoja1!V$23</f>
        <v>3.4885600000000001</v>
      </c>
      <c r="X86" s="53">
        <f>X57*Hoja1!W$23</f>
        <v>0</v>
      </c>
      <c r="Y86" s="53">
        <f>Y57*Hoja1!X$23</f>
        <v>0</v>
      </c>
      <c r="Z86" s="53">
        <f>Z57*Hoja1!Y$23</f>
        <v>0</v>
      </c>
      <c r="AA86" s="52">
        <f>AA57*Hoja1!Z23</f>
        <v>0</v>
      </c>
      <c r="AB86" s="52">
        <f>AB57*Hoja1!AA23</f>
        <v>0</v>
      </c>
    </row>
    <row r="87" spans="2:28" x14ac:dyDescent="0.35">
      <c r="B87" s="51" t="s">
        <v>132</v>
      </c>
      <c r="C87" s="52">
        <f>C58*Hoja1!C$23</f>
        <v>0</v>
      </c>
      <c r="D87" s="52">
        <f>D58*Hoja1!D$23</f>
        <v>6.2218546332196683</v>
      </c>
      <c r="E87" s="52">
        <f>E58*Hoja1!E$23</f>
        <v>0</v>
      </c>
      <c r="F87" s="52">
        <f>F58*Hoja1!F$23</f>
        <v>0</v>
      </c>
      <c r="G87" s="52">
        <f>G58*Hoja1!G$23</f>
        <v>0</v>
      </c>
      <c r="H87" s="52">
        <f>H58*Hoja1!H$23</f>
        <v>0</v>
      </c>
      <c r="I87" s="52">
        <f>I58*Hoja1!I$23</f>
        <v>0</v>
      </c>
      <c r="J87" s="52">
        <f>J58*Hoja1!J$23</f>
        <v>0</v>
      </c>
      <c r="K87" s="53">
        <f>K58*Hoja1!J$23</f>
        <v>0</v>
      </c>
      <c r="L87" s="52"/>
      <c r="M87" s="52">
        <f>M58*Hoja1!L$23</f>
        <v>0</v>
      </c>
      <c r="N87" s="52">
        <f>N58*Hoja1!M$23</f>
        <v>740.03651614689898</v>
      </c>
      <c r="O87" s="52">
        <f>O58*Hoja1!N$23</f>
        <v>1050.1034794683972</v>
      </c>
      <c r="P87" s="52">
        <f>P58*Hoja1!O$23</f>
        <v>0</v>
      </c>
      <c r="Q87" s="52">
        <f>Q58*Hoja1!P$23</f>
        <v>0</v>
      </c>
      <c r="R87" s="52">
        <f>R58*Hoja1!Q$23</f>
        <v>969.97830591996467</v>
      </c>
      <c r="S87" s="52">
        <f>S58*Hoja1!R$23</f>
        <v>0</v>
      </c>
      <c r="T87" s="52">
        <f>T58*Hoja1!S$23</f>
        <v>0</v>
      </c>
      <c r="U87" s="52">
        <f>U58*Hoja1!T$23</f>
        <v>0</v>
      </c>
      <c r="V87" s="52">
        <f>V58*Hoja1!U$23</f>
        <v>0</v>
      </c>
      <c r="W87" s="52">
        <f>W58*Hoja1!V$23</f>
        <v>3.4885600000000001</v>
      </c>
      <c r="X87" s="52">
        <f>X58*Hoja1!W$23</f>
        <v>0</v>
      </c>
      <c r="Y87" s="52">
        <f>Y58*Hoja1!X$23</f>
        <v>0</v>
      </c>
      <c r="Z87" s="52">
        <f>Z58*Hoja1!Y$23</f>
        <v>0</v>
      </c>
      <c r="AA87" s="52"/>
      <c r="AB87" s="52"/>
    </row>
    <row r="88" spans="2:28" x14ac:dyDescent="0.35">
      <c r="B88" s="51" t="s">
        <v>133</v>
      </c>
      <c r="C88" s="52">
        <f>C59*Hoja1!C$23</f>
        <v>0</v>
      </c>
      <c r="D88" s="52">
        <f>D59*Hoja1!D$23</f>
        <v>0</v>
      </c>
      <c r="E88" s="52">
        <f>E59*Hoja1!E$23</f>
        <v>0</v>
      </c>
      <c r="F88" s="52">
        <f>F59*Hoja1!F$23</f>
        <v>0</v>
      </c>
      <c r="G88" s="52">
        <f>G59*Hoja1!G$23</f>
        <v>0</v>
      </c>
      <c r="H88" s="52">
        <f>H59*Hoja1!H$23</f>
        <v>0</v>
      </c>
      <c r="I88" s="52">
        <f>I59*Hoja1!I$23</f>
        <v>0</v>
      </c>
      <c r="J88" s="52">
        <f>J59*Hoja1!J$23</f>
        <v>0</v>
      </c>
      <c r="K88" s="53">
        <f>K59*Hoja1!J$23</f>
        <v>0</v>
      </c>
      <c r="L88" s="52"/>
      <c r="M88" s="52">
        <f>M59*Hoja1!L$23</f>
        <v>0</v>
      </c>
      <c r="N88" s="52">
        <f>N59*Hoja1!M$23</f>
        <v>0</v>
      </c>
      <c r="O88" s="52">
        <f>O59*Hoja1!N$23</f>
        <v>1.4992611836180534</v>
      </c>
      <c r="P88" s="52">
        <f>P59*Hoja1!O$23</f>
        <v>0</v>
      </c>
      <c r="Q88" s="52">
        <f>Q59*Hoja1!P$23</f>
        <v>26.611338230096209</v>
      </c>
      <c r="R88" s="52">
        <f>R59*Hoja1!Q$23</f>
        <v>0</v>
      </c>
      <c r="S88" s="52">
        <f>S59*Hoja1!R$23</f>
        <v>0</v>
      </c>
      <c r="T88" s="52">
        <f>T59*Hoja1!S$23</f>
        <v>0</v>
      </c>
      <c r="U88" s="52">
        <f>U59*Hoja1!T$23</f>
        <v>0</v>
      </c>
      <c r="V88" s="52">
        <f>V59*Hoja1!U$23</f>
        <v>0</v>
      </c>
      <c r="W88" s="52">
        <f>W59*Hoja1!V$23</f>
        <v>0</v>
      </c>
      <c r="X88" s="52">
        <f>X59*Hoja1!W$23</f>
        <v>0</v>
      </c>
      <c r="Y88" s="52">
        <f>Y59*Hoja1!X$23</f>
        <v>0</v>
      </c>
      <c r="Z88" s="52">
        <f>Z59*Hoja1!Y$23</f>
        <v>0</v>
      </c>
      <c r="AA88" s="52"/>
      <c r="AB88" s="52"/>
    </row>
    <row r="89" spans="2:28" x14ac:dyDescent="0.35">
      <c r="B89" s="51" t="s">
        <v>134</v>
      </c>
      <c r="C89" s="52">
        <f>C60*Hoja1!C$23</f>
        <v>0</v>
      </c>
      <c r="D89" s="52">
        <f>D60*Hoja1!D$23</f>
        <v>0</v>
      </c>
      <c r="E89" s="52">
        <f>E60*Hoja1!E$23</f>
        <v>0</v>
      </c>
      <c r="F89" s="52">
        <f>F60*Hoja1!F$23</f>
        <v>0</v>
      </c>
      <c r="G89" s="52">
        <f>G60*Hoja1!G$23</f>
        <v>0</v>
      </c>
      <c r="H89" s="52">
        <f>H60*Hoja1!H$23</f>
        <v>0</v>
      </c>
      <c r="I89" s="52">
        <f>I60*Hoja1!I$23</f>
        <v>0</v>
      </c>
      <c r="J89" s="52">
        <f>J60*Hoja1!J$23</f>
        <v>0</v>
      </c>
      <c r="K89" s="53">
        <f>K60*Hoja1!J$23</f>
        <v>0</v>
      </c>
      <c r="L89" s="52"/>
      <c r="M89" s="52">
        <f>M60*Hoja1!L$23</f>
        <v>41.856414400000006</v>
      </c>
      <c r="N89" s="52">
        <f>N60*Hoja1!M$23</f>
        <v>0</v>
      </c>
      <c r="O89" s="52">
        <f>O60*Hoja1!N$23</f>
        <v>0</v>
      </c>
      <c r="P89" s="52">
        <f>P60*Hoja1!O$23</f>
        <v>0</v>
      </c>
      <c r="Q89" s="52">
        <f>Q60*Hoja1!P$23</f>
        <v>0</v>
      </c>
      <c r="R89" s="52">
        <f>R60*Hoja1!Q$23</f>
        <v>0</v>
      </c>
      <c r="S89" s="52">
        <f>S60*Hoja1!R$23</f>
        <v>0</v>
      </c>
      <c r="T89" s="52">
        <f>T60*Hoja1!S$23</f>
        <v>0</v>
      </c>
      <c r="U89" s="52">
        <f>U60*Hoja1!T$23</f>
        <v>0</v>
      </c>
      <c r="V89" s="52">
        <f>V60*Hoja1!U$23</f>
        <v>0</v>
      </c>
      <c r="W89" s="52">
        <f>W60*Hoja1!V$23</f>
        <v>0</v>
      </c>
      <c r="X89" s="52">
        <f>X60*Hoja1!W$23</f>
        <v>0</v>
      </c>
      <c r="Y89" s="52">
        <f>Y60*Hoja1!X$23</f>
        <v>0</v>
      </c>
      <c r="Z89" s="52">
        <f>Z60*Hoja1!Y$23</f>
        <v>0</v>
      </c>
      <c r="AA89" s="52"/>
      <c r="AB89" s="52"/>
    </row>
    <row r="90" spans="2:28" x14ac:dyDescent="0.35">
      <c r="B90" s="55" t="s">
        <v>139</v>
      </c>
      <c r="C90" s="53">
        <f>C61*Hoja1!C24</f>
        <v>0</v>
      </c>
      <c r="D90" s="53">
        <f>D61*Hoja1!D24</f>
        <v>0</v>
      </c>
      <c r="E90" s="53">
        <f>E61*Hoja1!E24</f>
        <v>0</v>
      </c>
      <c r="F90" s="53">
        <f>F61*Hoja1!F24</f>
        <v>0</v>
      </c>
      <c r="G90" s="53">
        <f>G61*Hoja1!G24</f>
        <v>0</v>
      </c>
      <c r="H90" s="53">
        <f>H61*Hoja1!H24</f>
        <v>0</v>
      </c>
      <c r="I90" s="53">
        <f>I61*Hoja1!I24</f>
        <v>0</v>
      </c>
      <c r="J90" s="53"/>
      <c r="K90" s="53">
        <f>K61*Hoja1!J24</f>
        <v>0</v>
      </c>
      <c r="L90" s="53">
        <f>L61*Hoja1!K24</f>
        <v>0</v>
      </c>
      <c r="M90" s="53">
        <f>M61*Hoja1!L24</f>
        <v>741.10000087860237</v>
      </c>
      <c r="N90" s="53">
        <f>N61*Hoja1!M24</f>
        <v>0</v>
      </c>
      <c r="O90" s="53">
        <f>O61*Hoja1!N24</f>
        <v>0</v>
      </c>
      <c r="P90" s="53">
        <f>P61*Hoja1!O24</f>
        <v>0</v>
      </c>
      <c r="Q90" s="53">
        <f>Q61*Hoja1!P24</f>
        <v>0</v>
      </c>
      <c r="R90" s="53">
        <f>R61*Hoja1!Q24</f>
        <v>79.171566865234567</v>
      </c>
      <c r="S90" s="53">
        <f>S61*Hoja1!R24</f>
        <v>0</v>
      </c>
      <c r="T90" s="53">
        <f>T61*Hoja1!S24</f>
        <v>0</v>
      </c>
      <c r="U90" s="53">
        <f>U61*Hoja1!T24</f>
        <v>0</v>
      </c>
      <c r="V90" s="53">
        <f>V61*Hoja1!U24</f>
        <v>0</v>
      </c>
      <c r="W90" s="53">
        <f>W61*Hoja1!V24</f>
        <v>0</v>
      </c>
      <c r="X90" s="53">
        <f>X61*Hoja1!W24</f>
        <v>0</v>
      </c>
      <c r="Y90" s="53">
        <f>Y61*Hoja1!X24</f>
        <v>0</v>
      </c>
      <c r="Z90" s="53">
        <f>Z61*Hoja1!Y24</f>
        <v>0</v>
      </c>
      <c r="AA90" s="53">
        <f>AA61*Hoja1!Z24</f>
        <v>0</v>
      </c>
      <c r="AB90" s="53">
        <f>AB61*Hoja1!AA24</f>
        <v>0</v>
      </c>
    </row>
    <row r="91" spans="2:28" x14ac:dyDescent="0.35">
      <c r="B91" s="55" t="s">
        <v>140</v>
      </c>
      <c r="C91" s="53">
        <f>C62*Hoja1!C25</f>
        <v>0</v>
      </c>
      <c r="D91" s="53">
        <f>D62*Hoja1!D25</f>
        <v>0</v>
      </c>
      <c r="E91" s="53">
        <f>E62*Hoja1!E25</f>
        <v>0</v>
      </c>
      <c r="F91" s="53">
        <f>F62*Hoja1!F25</f>
        <v>0</v>
      </c>
      <c r="G91" s="53">
        <f>G62*Hoja1!G25</f>
        <v>0</v>
      </c>
      <c r="H91" s="53">
        <f>H62*Hoja1!H25</f>
        <v>0</v>
      </c>
      <c r="I91" s="53">
        <f>I62*Hoja1!I25</f>
        <v>0</v>
      </c>
      <c r="J91" s="53"/>
      <c r="K91" s="53">
        <f>K62*Hoja1!J25</f>
        <v>0</v>
      </c>
      <c r="L91" s="53">
        <f>L62*Hoja1!K25</f>
        <v>0</v>
      </c>
      <c r="M91" s="53">
        <f>M62*Hoja1!L25</f>
        <v>0</v>
      </c>
      <c r="N91" s="53">
        <f>N62*Hoja1!M25</f>
        <v>79.321745890195899</v>
      </c>
      <c r="O91" s="53">
        <f>O62*Hoja1!N25</f>
        <v>34.467817700456465</v>
      </c>
      <c r="P91" s="53">
        <f>P62*Hoja1!O25</f>
        <v>0</v>
      </c>
      <c r="Q91" s="53">
        <f>Q62*Hoja1!P25</f>
        <v>0</v>
      </c>
      <c r="R91" s="53">
        <f>R62*Hoja1!Q25</f>
        <v>0</v>
      </c>
      <c r="S91" s="53">
        <f>S62*Hoja1!R25</f>
        <v>0</v>
      </c>
      <c r="T91" s="53">
        <f>T62*Hoja1!S25</f>
        <v>0</v>
      </c>
      <c r="U91" s="53">
        <f>U62*Hoja1!T25</f>
        <v>0</v>
      </c>
      <c r="V91" s="53">
        <f>V62*Hoja1!U25</f>
        <v>0</v>
      </c>
      <c r="W91" s="53">
        <f>W62*Hoja1!V25</f>
        <v>0</v>
      </c>
      <c r="X91" s="53">
        <f>X62*Hoja1!W25</f>
        <v>0</v>
      </c>
      <c r="Y91" s="53">
        <f>Y62*Hoja1!X25</f>
        <v>0</v>
      </c>
      <c r="Z91" s="53">
        <f>Z62*Hoja1!Y25</f>
        <v>0</v>
      </c>
      <c r="AA91" s="53">
        <f>AA62*Hoja1!Z25</f>
        <v>0</v>
      </c>
      <c r="AB91" s="53">
        <f>AB62*Hoja1!AA25</f>
        <v>0</v>
      </c>
    </row>
    <row r="92" spans="2:28" x14ac:dyDescent="0.35">
      <c r="B92" s="59" t="s">
        <v>75</v>
      </c>
      <c r="C92" s="60">
        <f>+IFERROR(C71+C75+C85+C86+C90+C91, " ")</f>
        <v>0</v>
      </c>
      <c r="D92" s="60">
        <f t="shared" ref="D92:AB92" si="37">+IFERROR(D71+D75+D85+D86+D90+D91, " ")</f>
        <v>83.09768655687472</v>
      </c>
      <c r="E92" s="60">
        <f t="shared" si="37"/>
        <v>0</v>
      </c>
      <c r="F92" s="60">
        <f t="shared" si="37"/>
        <v>0</v>
      </c>
      <c r="G92" s="60">
        <f t="shared" si="37"/>
        <v>129.5799190467755</v>
      </c>
      <c r="H92" s="60">
        <f t="shared" si="37"/>
        <v>1272.4803175618845</v>
      </c>
      <c r="I92" s="60">
        <f t="shared" si="37"/>
        <v>20.997067926902364</v>
      </c>
      <c r="J92" s="60">
        <f t="shared" si="37"/>
        <v>0</v>
      </c>
      <c r="K92" s="60">
        <f t="shared" si="37"/>
        <v>14.582315178805482</v>
      </c>
      <c r="L92" s="60">
        <f t="shared" si="37"/>
        <v>0</v>
      </c>
      <c r="M92" s="60">
        <f t="shared" si="37"/>
        <v>9012.4273006499188</v>
      </c>
      <c r="N92" s="60">
        <f t="shared" si="37"/>
        <v>3316.0780372922318</v>
      </c>
      <c r="O92" s="60">
        <f t="shared" si="37"/>
        <v>1087.853733460789</v>
      </c>
      <c r="P92" s="60">
        <f t="shared" si="37"/>
        <v>1.051841839936412</v>
      </c>
      <c r="Q92" s="60">
        <f t="shared" si="37"/>
        <v>26.611338230096209</v>
      </c>
      <c r="R92" s="60">
        <f t="shared" si="37"/>
        <v>1548.3087689209351</v>
      </c>
      <c r="S92" s="60">
        <f t="shared" si="37"/>
        <v>543.16964518772579</v>
      </c>
      <c r="T92" s="60">
        <f t="shared" si="37"/>
        <v>308.62392264039863</v>
      </c>
      <c r="U92" s="60">
        <f t="shared" si="37"/>
        <v>19.894489547157434</v>
      </c>
      <c r="V92" s="60">
        <f t="shared" si="37"/>
        <v>0</v>
      </c>
      <c r="W92" s="60">
        <f t="shared" si="37"/>
        <v>3.4885600000000001</v>
      </c>
      <c r="X92" s="60">
        <f t="shared" si="37"/>
        <v>0</v>
      </c>
      <c r="Y92" s="60">
        <f t="shared" ref="Y92:Z92" si="38">+IFERROR(Y71+Y75+Y85+Y86+Y90+Y91, " ")</f>
        <v>0</v>
      </c>
      <c r="Z92" s="60">
        <f t="shared" si="38"/>
        <v>0</v>
      </c>
      <c r="AA92" s="60">
        <f t="shared" si="37"/>
        <v>0</v>
      </c>
      <c r="AB92" s="60">
        <f t="shared" si="37"/>
        <v>0</v>
      </c>
    </row>
    <row r="93" spans="2:28" x14ac:dyDescent="0.35">
      <c r="B93" s="78" t="s">
        <v>76</v>
      </c>
      <c r="C93" s="53">
        <f>C64*Hoja1!C27</f>
        <v>0</v>
      </c>
      <c r="D93" s="60">
        <f t="shared" ref="D93" si="39">IFERROR(D92/D63, " ")</f>
        <v>0.57551467261943468</v>
      </c>
      <c r="E93" s="60">
        <f t="shared" ref="E93" si="40">IFERROR(E92/E63, " ")</f>
        <v>0</v>
      </c>
      <c r="F93" s="60" t="str">
        <f t="shared" ref="F93" si="41">IFERROR(F92/F63, " ")</f>
        <v xml:space="preserve"> </v>
      </c>
      <c r="G93" s="60">
        <f t="shared" ref="G93" si="42">IFERROR(G92/G63, " ")</f>
        <v>0.11183410890887523</v>
      </c>
      <c r="H93" s="60">
        <f t="shared" ref="H93" si="43">IFERROR(H92/H63, " ")</f>
        <v>0.65</v>
      </c>
      <c r="I93" s="60">
        <f t="shared" ref="I93" si="44">IFERROR(I92/I63, " ")</f>
        <v>0.22572161904096311</v>
      </c>
      <c r="J93" s="60" t="str">
        <f t="shared" ref="J93" si="45">IFERROR(J92/J63, " ")</f>
        <v xml:space="preserve"> </v>
      </c>
      <c r="K93" s="60">
        <f t="shared" ref="K93" si="46">IFERROR(K92/K63, " ")</f>
        <v>0.26136346576184566</v>
      </c>
      <c r="L93" s="60" t="str">
        <f t="shared" ref="L93" si="47">IFERROR(L92/L63, " ")</f>
        <v xml:space="preserve"> </v>
      </c>
      <c r="M93" s="60">
        <f t="shared" ref="M93" si="48">IFERROR(M92/M63, " ")</f>
        <v>0.62936801985330504</v>
      </c>
      <c r="N93" s="60">
        <f t="shared" ref="N93" si="49">IFERROR(N92/N63, " ")</f>
        <v>0.34095516090362021</v>
      </c>
      <c r="O93" s="60">
        <f t="shared" ref="O93" si="50">IFERROR(O92/O63, " ")</f>
        <v>0.17999889317542986</v>
      </c>
      <c r="P93" s="60">
        <f t="shared" ref="P93" si="51">IFERROR(P92/P63, " ")</f>
        <v>1.4014455684200677E-2</v>
      </c>
      <c r="Q93" s="60">
        <f t="shared" ref="Q93" si="52">IFERROR(Q92/Q63, " ")</f>
        <v>0.18</v>
      </c>
      <c r="R93" s="60">
        <f t="shared" ref="R93" si="53">IFERROR(R92/R63, " ")</f>
        <v>0.29738424533705243</v>
      </c>
      <c r="S93" s="60">
        <f t="shared" ref="S93" si="54">IFERROR(S92/S63, " ")</f>
        <v>0.63000000000000012</v>
      </c>
      <c r="T93" s="60">
        <f t="shared" ref="T93" si="55">IFERROR(T92/T63, " ")</f>
        <v>0.65</v>
      </c>
      <c r="U93" s="60">
        <f t="shared" ref="U93" si="56">IFERROR(U92/U63, " ")</f>
        <v>0.1970619446701328</v>
      </c>
      <c r="V93" s="60" t="str">
        <f t="shared" ref="V93" si="57">IFERROR(V92/V63, " ")</f>
        <v xml:space="preserve"> </v>
      </c>
      <c r="W93" s="60">
        <f t="shared" ref="W93" si="58">IFERROR(W92/W63, " ")</f>
        <v>0.24000000000000002</v>
      </c>
      <c r="X93" s="60" t="str">
        <f t="shared" ref="X93" si="59">IFERROR(X92/X63, " ")</f>
        <v xml:space="preserve"> </v>
      </c>
      <c r="Y93" s="60" t="str">
        <f t="shared" ref="Y93:Z93" si="60">IFERROR(Y92/Y63, " ")</f>
        <v xml:space="preserve"> </v>
      </c>
      <c r="Z93" s="60" t="str">
        <f t="shared" si="60"/>
        <v xml:space="preserve"> </v>
      </c>
      <c r="AA93" s="60" t="str">
        <f t="shared" ref="AA93" si="61">IFERROR(AA92/AA63, " ")</f>
        <v xml:space="preserve"> </v>
      </c>
      <c r="AB93" s="60" t="str">
        <f t="shared" ref="AB93" si="62">IFERROR(AB92/AB63, " ")</f>
        <v xml:space="preserve"> </v>
      </c>
    </row>
    <row r="95" spans="2:28" ht="18" x14ac:dyDescent="0.35">
      <c r="B95" s="123" t="s">
        <v>143</v>
      </c>
    </row>
    <row r="96" spans="2:28" x14ac:dyDescent="0.35">
      <c r="B96" s="69" t="s">
        <v>130</v>
      </c>
    </row>
    <row r="100" spans="3:28" x14ac:dyDescent="0.35">
      <c r="C100" s="68">
        <f>+C32-C63</f>
        <v>0</v>
      </c>
      <c r="D100" s="68">
        <f t="shared" ref="D100:AB100" si="63">+D32-D63</f>
        <v>0</v>
      </c>
      <c r="E100" s="68">
        <f t="shared" si="63"/>
        <v>0</v>
      </c>
      <c r="F100" s="68">
        <f t="shared" si="63"/>
        <v>0</v>
      </c>
      <c r="G100" s="68">
        <f t="shared" si="63"/>
        <v>0</v>
      </c>
      <c r="H100" s="68">
        <f t="shared" si="63"/>
        <v>0</v>
      </c>
      <c r="I100" s="68">
        <f t="shared" si="63"/>
        <v>0</v>
      </c>
      <c r="J100" s="68">
        <f t="shared" si="63"/>
        <v>0</v>
      </c>
      <c r="K100" s="68">
        <f t="shared" si="63"/>
        <v>0</v>
      </c>
      <c r="L100" s="68">
        <f t="shared" si="63"/>
        <v>0</v>
      </c>
      <c r="M100" s="68">
        <f t="shared" si="63"/>
        <v>0</v>
      </c>
      <c r="N100" s="68">
        <f t="shared" si="63"/>
        <v>0</v>
      </c>
      <c r="O100" s="68">
        <f t="shared" si="63"/>
        <v>0</v>
      </c>
      <c r="P100" s="68">
        <f t="shared" si="63"/>
        <v>0</v>
      </c>
      <c r="Q100" s="68">
        <f t="shared" si="63"/>
        <v>0</v>
      </c>
      <c r="R100" s="68">
        <f t="shared" si="63"/>
        <v>0</v>
      </c>
      <c r="S100" s="68">
        <f t="shared" si="63"/>
        <v>0</v>
      </c>
      <c r="T100" s="68">
        <f t="shared" si="63"/>
        <v>0</v>
      </c>
      <c r="U100" s="68">
        <f t="shared" si="63"/>
        <v>0</v>
      </c>
      <c r="V100" s="68">
        <f t="shared" si="63"/>
        <v>0</v>
      </c>
      <c r="W100" s="68">
        <f t="shared" si="63"/>
        <v>0</v>
      </c>
      <c r="X100" s="68">
        <f t="shared" si="63"/>
        <v>0</v>
      </c>
      <c r="Y100" s="68"/>
      <c r="Z100" s="68"/>
      <c r="AA100" s="68">
        <f t="shared" si="63"/>
        <v>0</v>
      </c>
      <c r="AB100" s="68">
        <f t="shared" si="63"/>
        <v>0</v>
      </c>
    </row>
  </sheetData>
  <mergeCells count="6">
    <mergeCell ref="D66:L66"/>
    <mergeCell ref="M66:AA66"/>
    <mergeCell ref="C1:L1"/>
    <mergeCell ref="M1:AA1"/>
    <mergeCell ref="D37:L37"/>
    <mergeCell ref="M37:AA37"/>
  </mergeCells>
  <printOptions horizontalCentered="1" verticalCentered="1"/>
  <pageMargins left="0.39370078740157483" right="0.39370078740157483" top="0.74803149606299213" bottom="0.74803149606299213" header="0.31496062992125984" footer="0.31496062992125984"/>
  <pageSetup paperSize="9" scale="32" orientation="landscape" horizontalDpi="200" verticalDpi="200" r:id="rId1"/>
  <ignoredErrors>
    <ignoredError sqref="K32:K34 F9:I9 C14 I32:I34 C8:I8 M9 C10:H10 C17:I17 C16:E16 N16 C6:E6 K25:X25 M22:R22 C23 D22:I22 N6:X6 T22:X22 K13:K14 C24:D25 F24:I25 K17:K23 P23:Q23 K7:K10 V8:X9 F7:I7 D13:I13 G14:I14 C19:I21 C18:F18 H18:I18 M32:M34 M7 M13 M17:X17 M10:X10 N14:Q14 N23 M8:T8 K24:L24 N24:X24 P7 T13:U13 P16:Q16 U7:V7 T9 T14:X14 T16:X16 T23:U23 M19:X21 M18:T18 V18:X18 W13:X13 W23:X23 G16 E23:I2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6"/>
  <sheetViews>
    <sheetView zoomScale="90" zoomScaleNormal="90" workbookViewId="0">
      <selection activeCell="J14" sqref="J14"/>
    </sheetView>
  </sheetViews>
  <sheetFormatPr baseColWidth="10" defaultRowHeight="15" x14ac:dyDescent="0.25"/>
  <cols>
    <col min="2" max="2" width="2.7109375" customWidth="1"/>
    <col min="3" max="3" width="29.85546875" customWidth="1"/>
    <col min="4" max="4" width="11.5703125" customWidth="1"/>
    <col min="5" max="5" width="13.5703125" customWidth="1"/>
    <col min="6" max="6" width="12.140625" customWidth="1"/>
    <col min="7" max="7" width="10.140625" customWidth="1"/>
    <col min="8" max="8" width="10.7109375" customWidth="1"/>
    <col min="10" max="10" width="14.85546875" bestFit="1" customWidth="1"/>
    <col min="11" max="11" width="16" bestFit="1" customWidth="1"/>
    <col min="12" max="12" width="14.85546875" customWidth="1"/>
    <col min="13" max="15" width="13.85546875" bestFit="1" customWidth="1"/>
  </cols>
  <sheetData>
    <row r="2" spans="3:8" ht="30" x14ac:dyDescent="0.25">
      <c r="C2" s="133" t="s">
        <v>229</v>
      </c>
      <c r="D2" s="134" t="s">
        <v>230</v>
      </c>
      <c r="E2" s="135" t="s">
        <v>29</v>
      </c>
      <c r="F2" s="134" t="s">
        <v>231</v>
      </c>
      <c r="G2" s="135" t="s">
        <v>232</v>
      </c>
      <c r="H2" s="134" t="s">
        <v>231</v>
      </c>
    </row>
    <row r="3" spans="3:8" ht="15.75" x14ac:dyDescent="0.3">
      <c r="C3" s="136"/>
      <c r="D3" s="136"/>
      <c r="E3" s="136"/>
      <c r="F3" s="136"/>
      <c r="G3" s="136"/>
      <c r="H3" s="136"/>
    </row>
    <row r="4" spans="3:8" ht="15.75" x14ac:dyDescent="0.3">
      <c r="C4" s="137" t="s">
        <v>2</v>
      </c>
      <c r="D4" s="138" t="s">
        <v>24</v>
      </c>
      <c r="E4" s="138">
        <v>7.1948773150458374</v>
      </c>
      <c r="F4" s="138" t="s">
        <v>233</v>
      </c>
      <c r="G4" s="139">
        <f t="shared" ref="G4:G15" si="0">1/E4</f>
        <v>0.13898777647101954</v>
      </c>
      <c r="H4" s="138" t="s">
        <v>234</v>
      </c>
    </row>
    <row r="5" spans="3:8" ht="15.75" x14ac:dyDescent="0.3">
      <c r="C5" s="140" t="s">
        <v>3</v>
      </c>
      <c r="D5" s="141" t="s">
        <v>25</v>
      </c>
      <c r="E5" s="141">
        <v>1.2048408151726546</v>
      </c>
      <c r="F5" s="141" t="s">
        <v>235</v>
      </c>
      <c r="G5" s="142">
        <f t="shared" si="0"/>
        <v>0.82998516269279876</v>
      </c>
      <c r="H5" s="142" t="s">
        <v>236</v>
      </c>
    </row>
    <row r="6" spans="3:8" ht="15.75" x14ac:dyDescent="0.3">
      <c r="C6" s="137" t="s">
        <v>4</v>
      </c>
      <c r="D6" s="138" t="s">
        <v>26</v>
      </c>
      <c r="E6" s="138">
        <v>1.4285829437369013</v>
      </c>
      <c r="F6" s="138" t="s">
        <v>237</v>
      </c>
      <c r="G6" s="139">
        <f t="shared" si="0"/>
        <v>0.69999435761439943</v>
      </c>
      <c r="H6" s="138" t="s">
        <v>238</v>
      </c>
    </row>
    <row r="7" spans="3:8" ht="15.75" x14ac:dyDescent="0.3">
      <c r="C7" s="140" t="s">
        <v>5</v>
      </c>
      <c r="D7" s="141" t="s">
        <v>27</v>
      </c>
      <c r="E7" s="141">
        <v>11.629353395161814</v>
      </c>
      <c r="F7" s="141" t="s">
        <v>239</v>
      </c>
      <c r="G7" s="142">
        <f t="shared" si="0"/>
        <v>8.5989303619927154E-2</v>
      </c>
      <c r="H7" s="142" t="s">
        <v>240</v>
      </c>
    </row>
    <row r="8" spans="3:8" ht="15.75" x14ac:dyDescent="0.3">
      <c r="C8" s="137" t="s">
        <v>6</v>
      </c>
      <c r="D8" s="138" t="s">
        <v>26</v>
      </c>
      <c r="E8" s="138">
        <v>2.7778280621747231</v>
      </c>
      <c r="F8" s="138" t="s">
        <v>237</v>
      </c>
      <c r="G8" s="139">
        <f t="shared" si="0"/>
        <v>0.35999348326012443</v>
      </c>
      <c r="H8" s="138" t="s">
        <v>238</v>
      </c>
    </row>
    <row r="9" spans="3:8" ht="15.75" x14ac:dyDescent="0.3">
      <c r="C9" s="140" t="s">
        <v>7</v>
      </c>
      <c r="D9" s="141" t="s">
        <v>241</v>
      </c>
      <c r="E9" s="141">
        <v>7.2055094621049687</v>
      </c>
      <c r="F9" s="141" t="s">
        <v>242</v>
      </c>
      <c r="G9" s="142">
        <f t="shared" si="0"/>
        <v>0.13878269194692958</v>
      </c>
      <c r="H9" s="142" t="s">
        <v>243</v>
      </c>
    </row>
    <row r="10" spans="3:8" ht="15.75" x14ac:dyDescent="0.3">
      <c r="C10" s="137" t="s">
        <v>8</v>
      </c>
      <c r="D10" s="138" t="s">
        <v>27</v>
      </c>
      <c r="E10" s="138">
        <v>11.629533262194677</v>
      </c>
      <c r="F10" s="138" t="s">
        <v>239</v>
      </c>
      <c r="G10" s="139">
        <f t="shared" si="0"/>
        <v>8.5987973674816615E-2</v>
      </c>
      <c r="H10" s="138" t="s">
        <v>240</v>
      </c>
    </row>
    <row r="11" spans="3:8" ht="15.75" x14ac:dyDescent="0.3">
      <c r="C11" s="140" t="s">
        <v>244</v>
      </c>
      <c r="D11" s="141" t="s">
        <v>27</v>
      </c>
      <c r="E11" s="141">
        <v>11.629533262194677</v>
      </c>
      <c r="F11" s="141" t="s">
        <v>239</v>
      </c>
      <c r="G11" s="142">
        <f t="shared" si="0"/>
        <v>8.5987973674816615E-2</v>
      </c>
      <c r="H11" s="142" t="s">
        <v>245</v>
      </c>
    </row>
    <row r="12" spans="3:8" ht="15.75" x14ac:dyDescent="0.3">
      <c r="C12" s="137" t="s">
        <v>9</v>
      </c>
      <c r="D12" s="138" t="s">
        <v>241</v>
      </c>
      <c r="E12" s="138">
        <v>7.2055163336125405</v>
      </c>
      <c r="F12" s="138" t="s">
        <v>242</v>
      </c>
      <c r="G12" s="139">
        <f t="shared" si="0"/>
        <v>0.13878255959745253</v>
      </c>
      <c r="H12" s="138" t="s">
        <v>243</v>
      </c>
    </row>
    <row r="13" spans="3:8" ht="15.75" x14ac:dyDescent="0.3">
      <c r="C13" s="140" t="s">
        <v>11</v>
      </c>
      <c r="D13" s="141" t="s">
        <v>27</v>
      </c>
      <c r="E13" s="141">
        <v>11.629533262194677</v>
      </c>
      <c r="F13" s="141" t="s">
        <v>239</v>
      </c>
      <c r="G13" s="142">
        <f t="shared" si="0"/>
        <v>8.5987973674816615E-2</v>
      </c>
      <c r="H13" s="142" t="s">
        <v>240</v>
      </c>
    </row>
    <row r="14" spans="3:8" ht="15.75" x14ac:dyDescent="0.3">
      <c r="C14" s="137" t="s">
        <v>12</v>
      </c>
      <c r="D14" s="138" t="s">
        <v>24</v>
      </c>
      <c r="E14" s="138">
        <v>10.753851420746319</v>
      </c>
      <c r="F14" s="138" t="s">
        <v>233</v>
      </c>
      <c r="G14" s="139">
        <f t="shared" si="0"/>
        <v>9.2989940150261061E-2</v>
      </c>
      <c r="H14" s="138" t="s">
        <v>246</v>
      </c>
    </row>
    <row r="15" spans="3:8" ht="15.75" x14ac:dyDescent="0.3">
      <c r="C15" s="140" t="s">
        <v>13</v>
      </c>
      <c r="D15" s="141" t="s">
        <v>24</v>
      </c>
      <c r="E15" s="141">
        <v>8.0654264876862918</v>
      </c>
      <c r="F15" s="141" t="s">
        <v>233</v>
      </c>
      <c r="G15" s="142">
        <f t="shared" si="0"/>
        <v>0.12398600390527735</v>
      </c>
      <c r="H15" s="142" t="s">
        <v>246</v>
      </c>
    </row>
    <row r="16" spans="3:8" ht="15.75" x14ac:dyDescent="0.3">
      <c r="C16" s="137" t="s">
        <v>14</v>
      </c>
      <c r="D16" s="138" t="s">
        <v>24</v>
      </c>
      <c r="E16" s="138">
        <v>7.5190456431535262</v>
      </c>
      <c r="F16" s="138" t="s">
        <v>233</v>
      </c>
      <c r="G16" s="139">
        <v>0.13299560176370931</v>
      </c>
      <c r="H16" s="138" t="s">
        <v>246</v>
      </c>
    </row>
    <row r="17" spans="3:8" ht="15.75" x14ac:dyDescent="0.3">
      <c r="C17" s="140" t="s">
        <v>15</v>
      </c>
      <c r="D17" s="141" t="s">
        <v>24</v>
      </c>
      <c r="E17" s="141">
        <v>7.5190456431535262</v>
      </c>
      <c r="F17" s="141" t="s">
        <v>233</v>
      </c>
      <c r="G17" s="142">
        <f t="shared" ref="G17:G26" si="1">1/E17</f>
        <v>0.13299560176370931</v>
      </c>
      <c r="H17" s="142" t="s">
        <v>246</v>
      </c>
    </row>
    <row r="18" spans="3:8" ht="15.75" x14ac:dyDescent="0.3">
      <c r="C18" s="137" t="s">
        <v>16</v>
      </c>
      <c r="D18" s="138" t="s">
        <v>24</v>
      </c>
      <c r="E18" s="138">
        <v>7.1949347853615295</v>
      </c>
      <c r="F18" s="138" t="s">
        <v>233</v>
      </c>
      <c r="G18" s="139">
        <f t="shared" si="1"/>
        <v>0.13898666629120143</v>
      </c>
      <c r="H18" s="138" t="s">
        <v>246</v>
      </c>
    </row>
    <row r="19" spans="3:8" ht="15.75" x14ac:dyDescent="0.3">
      <c r="C19" s="140" t="s">
        <v>17</v>
      </c>
      <c r="D19" s="141" t="s">
        <v>24</v>
      </c>
      <c r="E19" s="141">
        <v>6.9929791324213628</v>
      </c>
      <c r="F19" s="141" t="s">
        <v>233</v>
      </c>
      <c r="G19" s="142">
        <f t="shared" si="1"/>
        <v>0.14300056972338537</v>
      </c>
      <c r="H19" s="142" t="s">
        <v>246</v>
      </c>
    </row>
    <row r="20" spans="3:8" ht="15.75" x14ac:dyDescent="0.3">
      <c r="C20" s="137" t="s">
        <v>18</v>
      </c>
      <c r="D20" s="138" t="s">
        <v>26</v>
      </c>
      <c r="E20" s="138">
        <v>1.47057186586893</v>
      </c>
      <c r="F20" s="138" t="s">
        <v>237</v>
      </c>
      <c r="G20" s="139">
        <f t="shared" si="1"/>
        <v>0.68000756930646233</v>
      </c>
      <c r="H20" s="138" t="s">
        <v>238</v>
      </c>
    </row>
    <row r="21" spans="3:8" ht="15.75" x14ac:dyDescent="0.3">
      <c r="C21" s="140" t="s">
        <v>19</v>
      </c>
      <c r="D21" s="141" t="s">
        <v>26</v>
      </c>
      <c r="E21" s="141">
        <v>1.4491330687278046</v>
      </c>
      <c r="F21" s="141" t="s">
        <v>237</v>
      </c>
      <c r="G21" s="142">
        <f t="shared" si="1"/>
        <v>0.69006775263082021</v>
      </c>
      <c r="H21" s="142" t="s">
        <v>247</v>
      </c>
    </row>
    <row r="22" spans="3:8" ht="15.75" x14ac:dyDescent="0.3">
      <c r="C22" s="137" t="s">
        <v>20</v>
      </c>
      <c r="D22" s="138" t="s">
        <v>241</v>
      </c>
      <c r="E22" s="138">
        <v>7.2055094621049687</v>
      </c>
      <c r="F22" s="138" t="s">
        <v>242</v>
      </c>
      <c r="G22" s="139">
        <f t="shared" si="1"/>
        <v>0.13878269194692958</v>
      </c>
      <c r="H22" s="138" t="s">
        <v>243</v>
      </c>
    </row>
    <row r="23" spans="3:8" ht="15.75" x14ac:dyDescent="0.3">
      <c r="C23" s="140" t="s">
        <v>21</v>
      </c>
      <c r="D23" s="141" t="s">
        <v>241</v>
      </c>
      <c r="E23" s="141">
        <v>7.2055094621049687</v>
      </c>
      <c r="F23" s="141" t="s">
        <v>242</v>
      </c>
      <c r="G23" s="142">
        <f t="shared" si="1"/>
        <v>0.13878269194692958</v>
      </c>
      <c r="H23" s="142" t="s">
        <v>243</v>
      </c>
    </row>
    <row r="24" spans="3:8" ht="15.75" x14ac:dyDescent="0.3">
      <c r="C24" s="137" t="s">
        <v>121</v>
      </c>
      <c r="D24" s="138" t="s">
        <v>241</v>
      </c>
      <c r="E24" s="138">
        <v>7.2055094621049687</v>
      </c>
      <c r="F24" s="138" t="s">
        <v>242</v>
      </c>
      <c r="G24" s="139">
        <f t="shared" si="1"/>
        <v>0.13878269194692958</v>
      </c>
      <c r="H24" s="138" t="s">
        <v>243</v>
      </c>
    </row>
    <row r="25" spans="3:8" ht="15.75" x14ac:dyDescent="0.3">
      <c r="C25" s="140" t="s">
        <v>122</v>
      </c>
      <c r="D25" s="141" t="s">
        <v>241</v>
      </c>
      <c r="E25" s="141">
        <v>7.2055094621049687</v>
      </c>
      <c r="F25" s="141" t="s">
        <v>242</v>
      </c>
      <c r="G25" s="142">
        <f t="shared" si="1"/>
        <v>0.13878269194692958</v>
      </c>
      <c r="H25" s="142" t="s">
        <v>243</v>
      </c>
    </row>
    <row r="26" spans="3:8" ht="15.75" x14ac:dyDescent="0.3">
      <c r="C26" s="137" t="s">
        <v>123</v>
      </c>
      <c r="D26" s="138" t="s">
        <v>241</v>
      </c>
      <c r="E26" s="138">
        <v>7.2055094621049687</v>
      </c>
      <c r="F26" s="138" t="s">
        <v>242</v>
      </c>
      <c r="G26" s="139">
        <f t="shared" si="1"/>
        <v>0.13878269194692958</v>
      </c>
      <c r="H26" s="138" t="s">
        <v>243</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H100"/>
  <sheetViews>
    <sheetView showZeros="0" zoomScale="90" zoomScaleNormal="90" workbookViewId="0">
      <pane xSplit="2" ySplit="2" topLeftCell="C3" activePane="bottomRight" state="frozen"/>
      <selection activeCell="AJ35" sqref="AJ35"/>
      <selection pane="topRight" activeCell="AJ35" sqref="AJ35"/>
      <selection pane="bottomLeft" activeCell="AJ35" sqref="AJ35"/>
      <selection pane="bottomRight" activeCell="AJ35" sqref="AJ35"/>
    </sheetView>
  </sheetViews>
  <sheetFormatPr baseColWidth="10" defaultColWidth="11.42578125" defaultRowHeight="15" x14ac:dyDescent="0.35"/>
  <cols>
    <col min="1" max="1" width="2.140625" style="1" customWidth="1"/>
    <col min="2" max="2" width="22.7109375" style="1" customWidth="1"/>
    <col min="3" max="3" width="9.7109375" style="1" customWidth="1"/>
    <col min="4" max="4" width="9.42578125" style="1" customWidth="1"/>
    <col min="5" max="6" width="9.140625" style="1" customWidth="1"/>
    <col min="7" max="7" width="9.5703125" style="1" customWidth="1"/>
    <col min="8" max="8" width="8.5703125" style="1" customWidth="1"/>
    <col min="9" max="9" width="9.140625" style="1" customWidth="1"/>
    <col min="10" max="10" width="9.28515625" style="1" customWidth="1"/>
    <col min="11" max="11" width="10.7109375" style="1" customWidth="1"/>
    <col min="12" max="12" width="11.42578125" style="1" customWidth="1"/>
    <col min="13" max="13" width="10.5703125" style="1" customWidth="1"/>
    <col min="14" max="14" width="9.85546875" style="1" customWidth="1"/>
    <col min="15" max="15" width="12" style="1" customWidth="1"/>
    <col min="16" max="16" width="9.85546875" style="1" customWidth="1"/>
    <col min="17" max="17" width="9.42578125" style="1" customWidth="1"/>
    <col min="18" max="19" width="10.140625" style="1" customWidth="1"/>
    <col min="20" max="20" width="8.7109375" style="1" customWidth="1"/>
    <col min="21" max="21" width="10" style="1" customWidth="1"/>
    <col min="22" max="22" width="9" style="1" customWidth="1"/>
    <col min="23" max="23" width="10.5703125" style="1" customWidth="1"/>
    <col min="24" max="26" width="12.140625" style="1" customWidth="1"/>
    <col min="27" max="27" width="11" style="1" customWidth="1"/>
    <col min="28" max="28" width="9.7109375" style="1" customWidth="1"/>
    <col min="29" max="29" width="10.5703125" style="1" customWidth="1"/>
    <col min="30" max="16384" width="11.42578125" style="1"/>
  </cols>
  <sheetData>
    <row r="1" spans="2:34" x14ac:dyDescent="0.35">
      <c r="C1" s="149" t="s">
        <v>0</v>
      </c>
      <c r="D1" s="150"/>
      <c r="E1" s="150"/>
      <c r="F1" s="150"/>
      <c r="G1" s="150"/>
      <c r="H1" s="150"/>
      <c r="I1" s="150"/>
      <c r="J1" s="150"/>
      <c r="K1" s="150"/>
      <c r="L1" s="151"/>
      <c r="M1" s="149" t="s">
        <v>1</v>
      </c>
      <c r="N1" s="150"/>
      <c r="O1" s="150"/>
      <c r="P1" s="150"/>
      <c r="Q1" s="150"/>
      <c r="R1" s="150"/>
      <c r="S1" s="150"/>
      <c r="T1" s="150"/>
      <c r="U1" s="150"/>
      <c r="V1" s="150"/>
      <c r="W1" s="150"/>
      <c r="X1" s="150"/>
      <c r="Y1" s="150"/>
      <c r="Z1" s="150"/>
      <c r="AA1" s="151"/>
    </row>
    <row r="2" spans="2:34" ht="45.75" customHeight="1" x14ac:dyDescent="0.35">
      <c r="B2" s="2" t="s">
        <v>82</v>
      </c>
      <c r="C2" s="3" t="s">
        <v>83</v>
      </c>
      <c r="D2" s="3" t="s">
        <v>84</v>
      </c>
      <c r="E2" s="3" t="s">
        <v>85</v>
      </c>
      <c r="F2" s="3" t="s">
        <v>86</v>
      </c>
      <c r="G2" s="3" t="s">
        <v>87</v>
      </c>
      <c r="H2" s="113" t="s">
        <v>124</v>
      </c>
      <c r="I2" s="3" t="s">
        <v>89</v>
      </c>
      <c r="J2" s="3" t="s">
        <v>90</v>
      </c>
      <c r="K2" s="3" t="s">
        <v>125</v>
      </c>
      <c r="L2" s="3" t="s">
        <v>10</v>
      </c>
      <c r="M2" s="3" t="s">
        <v>92</v>
      </c>
      <c r="N2" s="3" t="s">
        <v>93</v>
      </c>
      <c r="O2" s="3" t="s">
        <v>94</v>
      </c>
      <c r="P2" s="3" t="s">
        <v>95</v>
      </c>
      <c r="Q2" s="3" t="s">
        <v>96</v>
      </c>
      <c r="R2" s="3" t="s">
        <v>97</v>
      </c>
      <c r="S2" s="3" t="s">
        <v>98</v>
      </c>
      <c r="T2" s="3" t="s">
        <v>99</v>
      </c>
      <c r="U2" s="3" t="s">
        <v>100</v>
      </c>
      <c r="V2" s="3" t="s">
        <v>101</v>
      </c>
      <c r="W2" s="3" t="s">
        <v>126</v>
      </c>
      <c r="X2" s="113" t="s">
        <v>127</v>
      </c>
      <c r="Y2" s="113" t="s">
        <v>128</v>
      </c>
      <c r="Z2" s="113" t="s">
        <v>129</v>
      </c>
      <c r="AA2" s="3" t="s">
        <v>22</v>
      </c>
      <c r="AB2" s="3" t="s">
        <v>23</v>
      </c>
      <c r="AD2" s="19"/>
    </row>
    <row r="3" spans="2:34" hidden="1" x14ac:dyDescent="0.35">
      <c r="B3" s="4"/>
      <c r="C3" s="4"/>
      <c r="D3" s="4"/>
      <c r="E3" s="4"/>
      <c r="F3" s="4"/>
      <c r="G3" s="4"/>
      <c r="H3" s="4"/>
      <c r="I3" s="4"/>
      <c r="J3" s="4"/>
      <c r="K3" s="4"/>
      <c r="L3" s="4"/>
      <c r="M3" s="4"/>
      <c r="N3" s="4"/>
      <c r="O3" s="4"/>
      <c r="P3" s="4"/>
      <c r="Q3" s="4"/>
      <c r="R3" s="4"/>
      <c r="S3" s="4"/>
      <c r="T3" s="4"/>
      <c r="U3" s="4"/>
      <c r="V3" s="4"/>
      <c r="W3" s="4"/>
      <c r="X3" s="4"/>
      <c r="Y3" s="4"/>
      <c r="Z3" s="4"/>
      <c r="AA3" s="4"/>
      <c r="AB3" s="4"/>
      <c r="AD3" s="19"/>
    </row>
    <row r="4" spans="2:34" s="12" customFormat="1" hidden="1" x14ac:dyDescent="0.35">
      <c r="B4" s="6" t="s">
        <v>29</v>
      </c>
      <c r="C4" s="7">
        <v>7.1948773150458374</v>
      </c>
      <c r="D4" s="7">
        <v>1.2048408151726546</v>
      </c>
      <c r="E4" s="7">
        <v>1.4285829437369013</v>
      </c>
      <c r="F4" s="7">
        <v>11.629353395161814</v>
      </c>
      <c r="G4" s="7">
        <v>2.7778280621747231</v>
      </c>
      <c r="H4" s="7">
        <v>7.2055094621049687</v>
      </c>
      <c r="I4" s="7">
        <v>11.629353395161814</v>
      </c>
      <c r="J4" s="7">
        <v>11.629353395161814</v>
      </c>
      <c r="K4" s="7">
        <v>7.2055163336125405</v>
      </c>
      <c r="L4" s="8"/>
      <c r="M4" s="9">
        <v>11.629533262194677</v>
      </c>
      <c r="N4" s="9">
        <v>10.753851420746319</v>
      </c>
      <c r="O4" s="9">
        <v>8.0654264876862918</v>
      </c>
      <c r="P4" s="9">
        <v>7.5190456431535262</v>
      </c>
      <c r="Q4" s="9">
        <v>7.5190456431535262</v>
      </c>
      <c r="R4" s="9">
        <v>7.1949347853615295</v>
      </c>
      <c r="S4" s="9">
        <v>6.9929791324213628</v>
      </c>
      <c r="T4" s="9">
        <v>1.47057186586893</v>
      </c>
      <c r="U4" s="9">
        <v>1.4491330687278046</v>
      </c>
      <c r="V4" s="7">
        <v>7.2055094621049687</v>
      </c>
      <c r="W4" s="7">
        <v>7.2055094621049687</v>
      </c>
      <c r="X4" s="7">
        <v>7.2055094621049687</v>
      </c>
      <c r="Y4" s="7">
        <v>7.2055094621049687</v>
      </c>
      <c r="Z4" s="7">
        <v>7.2055094621049687</v>
      </c>
      <c r="AA4" s="10"/>
      <c r="AB4" s="11"/>
      <c r="AC4" s="87"/>
      <c r="AD4" s="19"/>
    </row>
    <row r="5" spans="2:34" s="12" customFormat="1" hidden="1" x14ac:dyDescent="0.35">
      <c r="B5" s="6"/>
      <c r="C5" s="7"/>
      <c r="D5" s="7"/>
      <c r="E5" s="7"/>
      <c r="F5" s="7"/>
      <c r="G5" s="7"/>
      <c r="H5" s="7"/>
      <c r="I5" s="7"/>
      <c r="J5" s="7"/>
      <c r="K5" s="7"/>
      <c r="L5" s="8"/>
      <c r="M5" s="9"/>
      <c r="N5" s="9"/>
      <c r="O5" s="9"/>
      <c r="P5" s="9"/>
      <c r="Q5" s="9"/>
      <c r="R5" s="9"/>
      <c r="S5" s="9"/>
      <c r="T5" s="9"/>
      <c r="U5" s="9"/>
      <c r="V5" s="7"/>
      <c r="W5" s="7"/>
      <c r="X5" s="7"/>
      <c r="Y5" s="7"/>
      <c r="Z5" s="7"/>
      <c r="AA5" s="10"/>
      <c r="AB5" s="11"/>
      <c r="AC5" s="1"/>
      <c r="AD5" s="19"/>
    </row>
    <row r="6" spans="2:34" s="19" customFormat="1" ht="17.100000000000001" customHeight="1" x14ac:dyDescent="0.35">
      <c r="B6" s="13" t="s">
        <v>30</v>
      </c>
      <c r="C6" s="14"/>
      <c r="D6" s="14"/>
      <c r="E6" s="14"/>
      <c r="F6" s="14">
        <v>1181.500969254605</v>
      </c>
      <c r="G6" s="14">
        <v>1540.6227327050285</v>
      </c>
      <c r="H6" s="14">
        <v>1785.7797618063516</v>
      </c>
      <c r="I6" s="14">
        <v>305.43868683090392</v>
      </c>
      <c r="J6" s="14">
        <v>725.19325760465358</v>
      </c>
      <c r="K6" s="14">
        <v>79.222844708524448</v>
      </c>
      <c r="L6" s="14"/>
      <c r="M6" s="14">
        <f>SUMIF(M13:M21,"&gt;0")</f>
        <v>17922.044629131247</v>
      </c>
      <c r="N6" s="88">
        <f>SUMIF(N13:N21,"&gt;0")</f>
        <v>81.480640640000331</v>
      </c>
      <c r="O6" s="14">
        <f t="shared" ref="O6:X6" si="0">SUMIF(O13:O21,"&gt;0")</f>
        <v>1339.5538982999997</v>
      </c>
      <c r="P6" s="14">
        <f t="shared" si="0"/>
        <v>44.580112339399982</v>
      </c>
      <c r="Q6" s="88">
        <f t="shared" si="0"/>
        <v>1069.9226961455995</v>
      </c>
      <c r="R6" s="88">
        <f t="shared" si="0"/>
        <v>1547.5968466616669</v>
      </c>
      <c r="S6" s="88">
        <f t="shared" si="0"/>
        <v>1546.3706903685722</v>
      </c>
      <c r="T6" s="88">
        <f>SUMIF(T13:T21,"&gt;0")</f>
        <v>0</v>
      </c>
      <c r="U6" s="88">
        <f t="shared" si="0"/>
        <v>105.1193462980084</v>
      </c>
      <c r="V6" s="88">
        <f t="shared" si="0"/>
        <v>60.958591222810853</v>
      </c>
      <c r="W6" s="88">
        <f t="shared" si="0"/>
        <v>0</v>
      </c>
      <c r="X6" s="88">
        <f t="shared" si="0"/>
        <v>0</v>
      </c>
      <c r="Y6" s="88"/>
      <c r="Z6" s="88"/>
      <c r="AA6" s="14"/>
      <c r="AB6" s="14">
        <f>L6</f>
        <v>0</v>
      </c>
      <c r="AC6" s="68"/>
    </row>
    <row r="7" spans="2:34" s="19" customFormat="1" ht="17.100000000000001" customHeight="1" x14ac:dyDescent="0.35">
      <c r="B7" s="21" t="s">
        <v>31</v>
      </c>
      <c r="C7" s="21">
        <v>5960.9721899199994</v>
      </c>
      <c r="D7" s="21">
        <v>1212.192071760498</v>
      </c>
      <c r="E7" s="21">
        <v>1114.7209500000008</v>
      </c>
      <c r="F7" s="21"/>
      <c r="G7" s="21"/>
      <c r="H7" s="21"/>
      <c r="I7" s="21"/>
      <c r="J7" s="21"/>
      <c r="K7" s="21"/>
      <c r="L7" s="21"/>
      <c r="M7" s="21"/>
      <c r="N7" s="21">
        <v>10698.704035981427</v>
      </c>
      <c r="O7" s="21">
        <v>6859.5009947855415</v>
      </c>
      <c r="P7" s="21"/>
      <c r="Q7" s="21">
        <v>2753.6057156405909</v>
      </c>
      <c r="R7" s="21">
        <v>8783.0989327479365</v>
      </c>
      <c r="S7" s="21">
        <v>9316.1514696073682</v>
      </c>
      <c r="T7" s="21">
        <v>566.64346636435585</v>
      </c>
      <c r="U7" s="21"/>
      <c r="V7" s="21"/>
      <c r="W7" s="21">
        <v>0</v>
      </c>
      <c r="X7" s="21">
        <v>266.67765999999995</v>
      </c>
      <c r="Y7" s="21">
        <v>640.187287115</v>
      </c>
      <c r="Z7" s="21">
        <v>428.66338999999994</v>
      </c>
      <c r="AA7" s="21"/>
      <c r="AB7" s="21">
        <f t="shared" ref="AB7:AB35" si="1">L7</f>
        <v>0</v>
      </c>
      <c r="AC7" s="1"/>
    </row>
    <row r="8" spans="2:34" s="19" customFormat="1" ht="17.100000000000001" customHeight="1" x14ac:dyDescent="0.35">
      <c r="B8" s="13" t="s">
        <v>32</v>
      </c>
      <c r="C8" s="14"/>
      <c r="D8" s="14"/>
      <c r="E8" s="14"/>
      <c r="F8" s="14"/>
      <c r="G8" s="14"/>
      <c r="H8" s="14"/>
      <c r="I8" s="14"/>
      <c r="J8" s="14"/>
      <c r="K8" s="14"/>
      <c r="L8" s="14"/>
      <c r="M8" s="14"/>
      <c r="N8" s="88"/>
      <c r="O8" s="14"/>
      <c r="P8" s="14"/>
      <c r="Q8" s="14"/>
      <c r="R8" s="14"/>
      <c r="S8" s="14"/>
      <c r="T8" s="14"/>
      <c r="U8" s="14">
        <v>3.5788710496</v>
      </c>
      <c r="V8" s="14"/>
      <c r="W8" s="14"/>
      <c r="X8" s="14"/>
      <c r="Y8" s="14"/>
      <c r="Z8" s="14"/>
      <c r="AA8" s="14"/>
      <c r="AB8" s="14">
        <f t="shared" si="1"/>
        <v>0</v>
      </c>
      <c r="AC8" s="1"/>
      <c r="AE8" s="73"/>
      <c r="AF8" s="73"/>
      <c r="AG8" s="73"/>
      <c r="AH8" s="73"/>
    </row>
    <row r="9" spans="2:34" s="19" customFormat="1" ht="17.100000000000001" customHeight="1" x14ac:dyDescent="0.35">
      <c r="B9" s="21" t="s">
        <v>33</v>
      </c>
      <c r="C9" s="21">
        <v>46.055999999999976</v>
      </c>
      <c r="D9" s="21">
        <v>-22.479790184112911</v>
      </c>
      <c r="E9" s="21">
        <v>-25.508589999999963</v>
      </c>
      <c r="F9" s="21"/>
      <c r="G9" s="21"/>
      <c r="H9" s="21"/>
      <c r="I9" s="21"/>
      <c r="J9" s="21"/>
      <c r="K9" s="21"/>
      <c r="L9" s="21"/>
      <c r="M9" s="21"/>
      <c r="N9" s="21">
        <v>-44.904000000000082</v>
      </c>
      <c r="O9" s="21">
        <v>88.458000000000027</v>
      </c>
      <c r="P9" s="21">
        <v>-2.3153999999999986</v>
      </c>
      <c r="Q9" s="21">
        <v>-55.569599999999994</v>
      </c>
      <c r="R9" s="21">
        <v>125.27199999999999</v>
      </c>
      <c r="S9" s="21">
        <v>-57.620000000000026</v>
      </c>
      <c r="T9" s="21"/>
      <c r="U9" s="21"/>
      <c r="V9" s="21"/>
      <c r="W9" s="21"/>
      <c r="X9" s="21"/>
      <c r="Y9" s="21"/>
      <c r="Z9" s="21"/>
      <c r="AA9" s="21"/>
      <c r="AB9" s="21">
        <f t="shared" si="1"/>
        <v>0</v>
      </c>
      <c r="AC9" s="1"/>
      <c r="AE9" s="73"/>
      <c r="AF9" s="73"/>
      <c r="AG9" s="73"/>
      <c r="AH9" s="73"/>
    </row>
    <row r="10" spans="2:34" s="19" customFormat="1" ht="17.100000000000001" customHeight="1" x14ac:dyDescent="0.35">
      <c r="B10" s="13" t="s">
        <v>34</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f t="shared" si="1"/>
        <v>0</v>
      </c>
      <c r="AC10" s="1"/>
      <c r="AE10" s="73"/>
      <c r="AF10" s="73"/>
      <c r="AG10" s="73"/>
      <c r="AH10" s="73"/>
    </row>
    <row r="11" spans="2:34" s="19" customFormat="1" ht="17.100000000000001" customHeight="1" x14ac:dyDescent="0.35">
      <c r="B11" s="21" t="s">
        <v>78</v>
      </c>
      <c r="C11" s="21"/>
      <c r="D11" s="21"/>
      <c r="E11" s="21"/>
      <c r="F11" s="21"/>
      <c r="G11" s="21"/>
      <c r="H11" s="21"/>
      <c r="I11" s="21"/>
      <c r="J11" s="21"/>
      <c r="K11" s="21"/>
      <c r="L11" s="21"/>
      <c r="M11" s="21"/>
      <c r="N11" s="21"/>
      <c r="O11" s="21"/>
      <c r="P11" s="21"/>
      <c r="Q11" s="21">
        <v>3802.9321190476194</v>
      </c>
      <c r="R11" s="21"/>
      <c r="S11" s="21"/>
      <c r="T11" s="21"/>
      <c r="U11" s="21"/>
      <c r="V11" s="21"/>
      <c r="W11" s="21"/>
      <c r="X11" s="21"/>
      <c r="Y11" s="21"/>
      <c r="Z11" s="21"/>
      <c r="AA11" s="21"/>
      <c r="AB11" s="21">
        <f t="shared" si="1"/>
        <v>0</v>
      </c>
      <c r="AC11" s="1"/>
      <c r="AE11" s="84"/>
      <c r="AF11" s="84"/>
      <c r="AG11" s="84"/>
      <c r="AH11" s="84"/>
    </row>
    <row r="12" spans="2:34" s="19" customFormat="1" ht="17.100000000000001" customHeight="1" thickBot="1" x14ac:dyDescent="0.4">
      <c r="B12" s="24" t="s">
        <v>35</v>
      </c>
      <c r="C12" s="25">
        <f>C6+C7-C8+C9-C10-C11</f>
        <v>6007.028189919999</v>
      </c>
      <c r="D12" s="25">
        <f t="shared" ref="D12:K12" si="2">D6+D7-D8+D9-D10-D11</f>
        <v>1189.7122815763851</v>
      </c>
      <c r="E12" s="25">
        <f t="shared" si="2"/>
        <v>1089.2123600000009</v>
      </c>
      <c r="F12" s="25">
        <f t="shared" si="2"/>
        <v>1181.500969254605</v>
      </c>
      <c r="G12" s="25">
        <f t="shared" si="2"/>
        <v>1540.6227327050285</v>
      </c>
      <c r="H12" s="25">
        <f t="shared" si="2"/>
        <v>1785.7797618063516</v>
      </c>
      <c r="I12" s="25">
        <f t="shared" si="2"/>
        <v>305.43868683090392</v>
      </c>
      <c r="J12" s="25">
        <f t="shared" si="2"/>
        <v>725.19325760465358</v>
      </c>
      <c r="K12" s="25">
        <f t="shared" si="2"/>
        <v>79.222844708524448</v>
      </c>
      <c r="L12" s="25"/>
      <c r="M12" s="25">
        <f>M6+M7-M8+M9-M10-M11</f>
        <v>17922.044629131247</v>
      </c>
      <c r="N12" s="25">
        <f t="shared" ref="N12:Z12" si="3">N6+N7-N8+N9-N10-N11</f>
        <v>10735.280676621427</v>
      </c>
      <c r="O12" s="25">
        <f t="shared" si="3"/>
        <v>8287.5128930855408</v>
      </c>
      <c r="P12" s="25">
        <f t="shared" si="3"/>
        <v>42.264712339399985</v>
      </c>
      <c r="Q12" s="25">
        <f t="shared" si="3"/>
        <v>-34.973307261428999</v>
      </c>
      <c r="R12" s="25">
        <f t="shared" si="3"/>
        <v>10455.967779409604</v>
      </c>
      <c r="S12" s="25">
        <f t="shared" si="3"/>
        <v>10804.90215997594</v>
      </c>
      <c r="T12" s="25">
        <f t="shared" si="3"/>
        <v>566.64346636435585</v>
      </c>
      <c r="U12" s="25">
        <f t="shared" si="3"/>
        <v>101.5404752484084</v>
      </c>
      <c r="V12" s="25">
        <f t="shared" si="3"/>
        <v>60.958591222810853</v>
      </c>
      <c r="W12" s="25">
        <f t="shared" si="3"/>
        <v>0</v>
      </c>
      <c r="X12" s="25">
        <f t="shared" si="3"/>
        <v>266.67765999999995</v>
      </c>
      <c r="Y12" s="25">
        <f t="shared" si="3"/>
        <v>640.187287115</v>
      </c>
      <c r="Z12" s="25">
        <f t="shared" si="3"/>
        <v>428.66338999999994</v>
      </c>
      <c r="AA12" s="25"/>
      <c r="AB12" s="25">
        <f t="shared" si="1"/>
        <v>0</v>
      </c>
      <c r="AC12" s="68"/>
      <c r="AE12" s="73"/>
      <c r="AF12" s="73"/>
      <c r="AG12" s="73"/>
      <c r="AH12" s="73"/>
    </row>
    <row r="13" spans="2:34" s="19" customFormat="1" ht="17.100000000000001" customHeight="1" x14ac:dyDescent="0.35">
      <c r="B13" s="13" t="s">
        <v>36</v>
      </c>
      <c r="C13" s="14">
        <v>-5935.7210759199988</v>
      </c>
      <c r="D13" s="14"/>
      <c r="E13" s="14"/>
      <c r="F13" s="14"/>
      <c r="G13" s="14"/>
      <c r="H13" s="14"/>
      <c r="I13" s="14"/>
      <c r="J13" s="14"/>
      <c r="K13" s="14"/>
      <c r="L13" s="14"/>
      <c r="M13" s="14"/>
      <c r="N13" s="14">
        <v>81.480640640000331</v>
      </c>
      <c r="O13" s="14">
        <v>1339.5538982999997</v>
      </c>
      <c r="P13" s="14">
        <v>44.580112339399982</v>
      </c>
      <c r="Q13" s="14">
        <v>1069.9226961455995</v>
      </c>
      <c r="R13" s="14">
        <v>1547.5968466616669</v>
      </c>
      <c r="S13" s="14">
        <v>1546.3706903685722</v>
      </c>
      <c r="T13" s="14"/>
      <c r="U13" s="14"/>
      <c r="V13" s="14">
        <v>60.958591222810853</v>
      </c>
      <c r="W13" s="14"/>
      <c r="X13" s="14"/>
      <c r="Y13" s="14"/>
      <c r="Z13" s="14"/>
      <c r="AA13" s="14"/>
      <c r="AB13" s="14">
        <f t="shared" si="1"/>
        <v>0</v>
      </c>
      <c r="AC13" s="68"/>
      <c r="AE13" s="73"/>
      <c r="AF13" s="73"/>
      <c r="AG13" s="73"/>
      <c r="AH13" s="73"/>
    </row>
    <row r="14" spans="2:34" s="19" customFormat="1" ht="17.100000000000001" customHeight="1" x14ac:dyDescent="0.35">
      <c r="B14" s="21" t="s">
        <v>79</v>
      </c>
      <c r="C14" s="21"/>
      <c r="D14" s="21">
        <v>-1037.9924912081051</v>
      </c>
      <c r="E14" s="21">
        <v>-946.33728000000087</v>
      </c>
      <c r="F14" s="21">
        <v>-1174.9546130047463</v>
      </c>
      <c r="G14" s="21"/>
      <c r="H14" s="21"/>
      <c r="I14" s="21"/>
      <c r="J14" s="21">
        <v>-725.19325760465358</v>
      </c>
      <c r="K14" s="21"/>
      <c r="L14" s="21"/>
      <c r="M14" s="21">
        <v>14757.248972673635</v>
      </c>
      <c r="N14" s="21"/>
      <c r="O14" s="21"/>
      <c r="P14" s="21"/>
      <c r="Q14" s="21"/>
      <c r="R14" s="21">
        <v>-1785.7531366990311</v>
      </c>
      <c r="S14" s="21">
        <v>-7614.1854525700801</v>
      </c>
      <c r="T14" s="21"/>
      <c r="U14" s="21"/>
      <c r="V14" s="21"/>
      <c r="W14" s="21"/>
      <c r="X14" s="21"/>
      <c r="Y14" s="21"/>
      <c r="Z14" s="21"/>
      <c r="AA14" s="21"/>
      <c r="AB14" s="21">
        <f t="shared" si="1"/>
        <v>0</v>
      </c>
      <c r="AC14" s="68"/>
      <c r="AE14" s="73"/>
      <c r="AF14" s="73"/>
      <c r="AG14" s="73"/>
      <c r="AH14" s="73"/>
    </row>
    <row r="15" spans="2:34" s="19" customFormat="1" ht="17.100000000000001" customHeight="1" x14ac:dyDescent="0.35">
      <c r="B15" s="13" t="s">
        <v>80</v>
      </c>
      <c r="C15" s="14"/>
      <c r="D15" s="14">
        <v>-14.976068592340994</v>
      </c>
      <c r="E15" s="14"/>
      <c r="F15" s="14"/>
      <c r="G15" s="14"/>
      <c r="H15" s="14"/>
      <c r="I15" s="14"/>
      <c r="J15" s="14"/>
      <c r="K15" s="14"/>
      <c r="L15" s="14"/>
      <c r="M15" s="14">
        <v>1190.6822525130694</v>
      </c>
      <c r="N15" s="14"/>
      <c r="O15" s="14"/>
      <c r="P15" s="14"/>
      <c r="Q15" s="14"/>
      <c r="R15" s="14">
        <v>-43.20370883725392</v>
      </c>
      <c r="S15" s="14">
        <v>-1672.7250567877995</v>
      </c>
      <c r="T15" s="14"/>
      <c r="U15" s="14"/>
      <c r="V15" s="14"/>
      <c r="W15" s="14"/>
      <c r="X15" s="14"/>
      <c r="Y15" s="14"/>
      <c r="Z15" s="14"/>
      <c r="AA15" s="14"/>
      <c r="AB15" s="14">
        <f t="shared" si="1"/>
        <v>0</v>
      </c>
      <c r="AC15" s="68"/>
      <c r="AE15" s="73"/>
      <c r="AF15" s="73"/>
      <c r="AG15" s="73"/>
      <c r="AH15" s="73"/>
    </row>
    <row r="16" spans="2:34" s="19" customFormat="1" ht="17.100000000000001" customHeight="1" x14ac:dyDescent="0.35">
      <c r="B16" s="21" t="s">
        <v>37</v>
      </c>
      <c r="C16" s="21"/>
      <c r="D16" s="21"/>
      <c r="E16" s="21"/>
      <c r="F16" s="21">
        <v>-6.5463562498586789</v>
      </c>
      <c r="G16" s="21"/>
      <c r="H16" s="21">
        <v>-145.00216155525931</v>
      </c>
      <c r="I16" s="21">
        <v>-207.88550710654764</v>
      </c>
      <c r="J16" s="21"/>
      <c r="K16" s="21">
        <v>-22.556143012584069</v>
      </c>
      <c r="L16" s="21"/>
      <c r="M16" s="21">
        <v>1974.1134039445408</v>
      </c>
      <c r="N16" s="21"/>
      <c r="O16" s="21">
        <v>-125.82877822176978</v>
      </c>
      <c r="P16" s="21"/>
      <c r="Q16" s="21"/>
      <c r="R16" s="21">
        <v>-1561.0034264764427</v>
      </c>
      <c r="S16" s="21">
        <v>-1310.2255638377774</v>
      </c>
      <c r="T16" s="21"/>
      <c r="U16" s="21"/>
      <c r="V16" s="21"/>
      <c r="W16" s="21"/>
      <c r="X16" s="21"/>
      <c r="Y16" s="21"/>
      <c r="Z16" s="21"/>
      <c r="AA16" s="21"/>
      <c r="AB16" s="21">
        <f t="shared" si="1"/>
        <v>0</v>
      </c>
      <c r="AC16" s="68"/>
      <c r="AE16" s="73"/>
      <c r="AF16" s="73"/>
      <c r="AG16" s="73"/>
      <c r="AH16" s="73"/>
    </row>
    <row r="17" spans="2:34" s="19" customFormat="1" ht="17.100000000000001" customHeight="1" x14ac:dyDescent="0.35">
      <c r="B17" s="13" t="s">
        <v>38</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f t="shared" si="1"/>
        <v>0</v>
      </c>
      <c r="AC17" s="68"/>
      <c r="AE17" s="73"/>
      <c r="AF17" s="73"/>
      <c r="AG17" s="73"/>
      <c r="AH17" s="73"/>
    </row>
    <row r="18" spans="2:34" s="19" customFormat="1" ht="17.100000000000001" customHeight="1" x14ac:dyDescent="0.35">
      <c r="B18" s="21" t="s">
        <v>39</v>
      </c>
      <c r="C18" s="21"/>
      <c r="D18" s="21"/>
      <c r="E18" s="21"/>
      <c r="F18" s="21"/>
      <c r="G18" s="21">
        <v>-368.37692563055077</v>
      </c>
      <c r="H18" s="21"/>
      <c r="I18" s="21"/>
      <c r="J18" s="21"/>
      <c r="K18" s="21"/>
      <c r="L18" s="21"/>
      <c r="M18" s="21"/>
      <c r="N18" s="21"/>
      <c r="O18" s="21"/>
      <c r="P18" s="21"/>
      <c r="Q18" s="21"/>
      <c r="R18" s="21"/>
      <c r="S18" s="21"/>
      <c r="T18" s="21"/>
      <c r="U18" s="21">
        <v>105.1193462980084</v>
      </c>
      <c r="V18" s="21"/>
      <c r="W18" s="21"/>
      <c r="X18" s="21"/>
      <c r="Y18" s="21"/>
      <c r="Z18" s="21"/>
      <c r="AA18" s="21"/>
      <c r="AB18" s="21">
        <f t="shared" si="1"/>
        <v>0</v>
      </c>
      <c r="AC18" s="68"/>
    </row>
    <row r="19" spans="2:34" s="19" customFormat="1" ht="17.100000000000001" customHeight="1" x14ac:dyDescent="0.35">
      <c r="B19" s="13" t="s">
        <v>40</v>
      </c>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f t="shared" si="1"/>
        <v>0</v>
      </c>
      <c r="AC19" s="1"/>
    </row>
    <row r="20" spans="2:34" s="19" customFormat="1" ht="17.100000000000001" customHeight="1" x14ac:dyDescent="0.35">
      <c r="B20" s="21" t="s">
        <v>41</v>
      </c>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f t="shared" si="1"/>
        <v>0</v>
      </c>
      <c r="AC20" s="1"/>
      <c r="AE20" s="143"/>
      <c r="AF20" s="143"/>
      <c r="AG20" s="143"/>
      <c r="AH20" s="143"/>
    </row>
    <row r="21" spans="2:34" s="19" customFormat="1" ht="17.100000000000001" customHeight="1" x14ac:dyDescent="0.35">
      <c r="B21" s="13" t="s">
        <v>42</v>
      </c>
      <c r="C21" s="14"/>
      <c r="D21" s="14"/>
      <c r="E21" s="88"/>
      <c r="F21" s="88"/>
      <c r="G21" s="88"/>
      <c r="H21" s="88"/>
      <c r="I21" s="88"/>
      <c r="J21" s="88"/>
      <c r="K21" s="88"/>
      <c r="L21" s="89"/>
      <c r="M21" s="88"/>
      <c r="N21" s="88"/>
      <c r="O21" s="88"/>
      <c r="P21" s="88"/>
      <c r="Q21" s="88"/>
      <c r="R21" s="88"/>
      <c r="S21" s="88"/>
      <c r="T21" s="88"/>
      <c r="U21" s="88"/>
      <c r="V21" s="88"/>
      <c r="W21" s="88"/>
      <c r="X21" s="88"/>
      <c r="Y21" s="88"/>
      <c r="Z21" s="88"/>
      <c r="AA21" s="98"/>
      <c r="AB21" s="98">
        <f t="shared" si="1"/>
        <v>0</v>
      </c>
      <c r="AC21" s="1"/>
      <c r="AE21" s="143"/>
      <c r="AF21" s="143"/>
      <c r="AG21" s="143"/>
      <c r="AH21" s="143"/>
    </row>
    <row r="22" spans="2:34" s="19" customFormat="1" ht="17.100000000000001" customHeight="1" thickBot="1" x14ac:dyDescent="0.4">
      <c r="B22" s="32" t="s">
        <v>43</v>
      </c>
      <c r="C22" s="33">
        <f>SUM(C13:C21)</f>
        <v>-5935.7210759199988</v>
      </c>
      <c r="D22" s="91">
        <f>SUM(D13:D21)</f>
        <v>-1052.9685598004462</v>
      </c>
      <c r="E22" s="91">
        <f t="shared" ref="E22:K22" si="4">SUM(E13:E21)</f>
        <v>-946.33728000000087</v>
      </c>
      <c r="F22" s="91">
        <f t="shared" si="4"/>
        <v>-1181.500969254605</v>
      </c>
      <c r="G22" s="91">
        <f t="shared" si="4"/>
        <v>-368.37692563055077</v>
      </c>
      <c r="H22" s="91">
        <f t="shared" si="4"/>
        <v>-145.00216155525931</v>
      </c>
      <c r="I22" s="91">
        <f t="shared" si="4"/>
        <v>-207.88550710654764</v>
      </c>
      <c r="J22" s="91">
        <f t="shared" si="4"/>
        <v>-725.19325760465358</v>
      </c>
      <c r="K22" s="91">
        <f t="shared" si="4"/>
        <v>-22.556143012584069</v>
      </c>
      <c r="L22" s="91"/>
      <c r="M22" s="91">
        <f>SUMIF(M13:M21,"&lt;0")</f>
        <v>0</v>
      </c>
      <c r="N22" s="91">
        <f t="shared" ref="N22:Z22" si="5">SUMIF(N13:N21,"&lt;0")</f>
        <v>0</v>
      </c>
      <c r="O22" s="91">
        <f t="shared" si="5"/>
        <v>-125.82877822176978</v>
      </c>
      <c r="P22" s="91">
        <f t="shared" si="5"/>
        <v>0</v>
      </c>
      <c r="Q22" s="91">
        <f t="shared" si="5"/>
        <v>0</v>
      </c>
      <c r="R22" s="91">
        <f>SUMIF(R13:R21,"&lt;0")</f>
        <v>-3389.9602720127277</v>
      </c>
      <c r="S22" s="91">
        <f>SUMIF(S13:S21,"&lt;0")</f>
        <v>-10597.136073195657</v>
      </c>
      <c r="T22" s="91">
        <f t="shared" si="5"/>
        <v>0</v>
      </c>
      <c r="U22" s="91">
        <f t="shared" si="5"/>
        <v>0</v>
      </c>
      <c r="V22" s="91">
        <f t="shared" si="5"/>
        <v>0</v>
      </c>
      <c r="W22" s="91">
        <f t="shared" si="5"/>
        <v>0</v>
      </c>
      <c r="X22" s="91">
        <f t="shared" si="5"/>
        <v>0</v>
      </c>
      <c r="Y22" s="91">
        <f t="shared" si="5"/>
        <v>0</v>
      </c>
      <c r="Z22" s="91">
        <f t="shared" si="5"/>
        <v>0</v>
      </c>
      <c r="AA22" s="91"/>
      <c r="AB22" s="91">
        <f t="shared" si="1"/>
        <v>0</v>
      </c>
      <c r="AC22" s="1"/>
      <c r="AE22" s="143"/>
      <c r="AF22" s="143"/>
      <c r="AG22" s="143"/>
      <c r="AH22" s="143"/>
    </row>
    <row r="23" spans="2:34" s="19" customFormat="1" ht="17.100000000000001" customHeight="1" x14ac:dyDescent="0.35">
      <c r="B23" s="100" t="s">
        <v>44</v>
      </c>
      <c r="C23" s="90"/>
      <c r="D23" s="90">
        <v>0</v>
      </c>
      <c r="E23" s="90"/>
      <c r="F23" s="90"/>
      <c r="G23" s="90"/>
      <c r="H23" s="90"/>
      <c r="I23" s="90"/>
      <c r="J23" s="90"/>
      <c r="K23" s="90"/>
      <c r="L23" s="90"/>
      <c r="M23" s="90">
        <v>674.29228239301506</v>
      </c>
      <c r="N23" s="90"/>
      <c r="O23" s="90">
        <v>10.517597936928029</v>
      </c>
      <c r="P23" s="90"/>
      <c r="Q23" s="90"/>
      <c r="R23" s="90">
        <v>1.1415694353797288</v>
      </c>
      <c r="S23" s="90">
        <v>155.42592496707169</v>
      </c>
      <c r="T23" s="90"/>
      <c r="U23" s="90"/>
      <c r="V23" s="90">
        <v>60.958591222810853</v>
      </c>
      <c r="W23" s="90"/>
      <c r="X23" s="90"/>
      <c r="Y23" s="90"/>
      <c r="Z23" s="90"/>
      <c r="AA23" s="98"/>
      <c r="AB23" s="98">
        <f t="shared" si="1"/>
        <v>0</v>
      </c>
      <c r="AC23" s="101"/>
      <c r="AD23" s="102"/>
      <c r="AE23" s="143"/>
      <c r="AF23" s="143"/>
      <c r="AG23" s="143"/>
      <c r="AH23" s="143"/>
    </row>
    <row r="24" spans="2:34" s="19" customFormat="1" ht="17.100000000000001" customHeight="1" x14ac:dyDescent="0.35">
      <c r="B24" s="21" t="s">
        <v>45</v>
      </c>
      <c r="C24" s="21"/>
      <c r="D24" s="21"/>
      <c r="E24" s="21">
        <v>27.711130000000029</v>
      </c>
      <c r="F24" s="21"/>
      <c r="G24" s="21"/>
      <c r="H24" s="21"/>
      <c r="I24" s="21"/>
      <c r="J24" s="21"/>
      <c r="K24" s="21"/>
      <c r="L24" s="21"/>
      <c r="M24" s="21">
        <v>2296.7455537222395</v>
      </c>
      <c r="N24" s="21"/>
      <c r="O24" s="21"/>
      <c r="P24" s="21"/>
      <c r="Q24" s="21"/>
      <c r="R24" s="21"/>
      <c r="S24" s="21"/>
      <c r="T24" s="21"/>
      <c r="U24" s="21"/>
      <c r="V24" s="21"/>
      <c r="W24" s="21"/>
      <c r="X24" s="21"/>
      <c r="Y24" s="21"/>
      <c r="Z24" s="21"/>
      <c r="AA24" s="21"/>
      <c r="AB24" s="21">
        <f t="shared" si="1"/>
        <v>0</v>
      </c>
      <c r="AC24" s="1"/>
    </row>
    <row r="25" spans="2:34" s="19" customFormat="1" ht="17.100000000000001" customHeight="1" thickBot="1" x14ac:dyDescent="0.4">
      <c r="B25" s="103" t="s">
        <v>46</v>
      </c>
      <c r="C25" s="108">
        <f>IFERROR(C12+C22-C32-C24-C23-C33, " ")</f>
        <v>71.307114000000183</v>
      </c>
      <c r="D25" s="108">
        <f>IFERROR(D12+D22-D32-D24-D23-D33, " ")</f>
        <v>5.6843418860808015E-14</v>
      </c>
      <c r="E25" s="108">
        <f t="shared" ref="E25:Z25" si="6">IFERROR(E12+E22-E32-E24-E23-E33, " ")</f>
        <v>-10.594471870726839</v>
      </c>
      <c r="F25" s="108">
        <f t="shared" si="6"/>
        <v>0</v>
      </c>
      <c r="G25" s="108">
        <f t="shared" si="6"/>
        <v>0</v>
      </c>
      <c r="H25" s="108">
        <f t="shared" si="6"/>
        <v>0</v>
      </c>
      <c r="I25" s="108">
        <f t="shared" si="6"/>
        <v>0</v>
      </c>
      <c r="J25" s="108">
        <f t="shared" si="6"/>
        <v>0</v>
      </c>
      <c r="K25" s="108">
        <f t="shared" si="6"/>
        <v>0</v>
      </c>
      <c r="L25" s="108"/>
      <c r="M25" s="108">
        <f>IFERROR(M12+M22-M32-M24-M23-M33, " ")</f>
        <v>1.5916157281026244E-12</v>
      </c>
      <c r="N25" s="108">
        <f t="shared" si="6"/>
        <v>37.355081383313518</v>
      </c>
      <c r="O25" s="108">
        <f t="shared" si="6"/>
        <v>1.8189894035458565E-12</v>
      </c>
      <c r="P25" s="108">
        <f t="shared" si="6"/>
        <v>-2.3153999999999968</v>
      </c>
      <c r="Q25" s="108">
        <f t="shared" si="6"/>
        <v>3.6237679523765109E-13</v>
      </c>
      <c r="R25" s="108">
        <f t="shared" si="6"/>
        <v>-6.319389456166391E-13</v>
      </c>
      <c r="S25" s="108">
        <f t="shared" si="6"/>
        <v>-9.9475983006414026E-13</v>
      </c>
      <c r="T25" s="108">
        <f t="shared" si="6"/>
        <v>0</v>
      </c>
      <c r="U25" s="108">
        <f t="shared" si="6"/>
        <v>-3.5788710495999965</v>
      </c>
      <c r="V25" s="108">
        <f t="shared" si="6"/>
        <v>0</v>
      </c>
      <c r="W25" s="108">
        <f t="shared" si="6"/>
        <v>0</v>
      </c>
      <c r="X25" s="108">
        <f t="shared" si="6"/>
        <v>0</v>
      </c>
      <c r="Y25" s="108">
        <f t="shared" si="6"/>
        <v>0</v>
      </c>
      <c r="Z25" s="108">
        <f t="shared" si="6"/>
        <v>0</v>
      </c>
      <c r="AA25" s="108"/>
      <c r="AB25" s="108">
        <f t="shared" si="1"/>
        <v>0</v>
      </c>
      <c r="AC25" s="104"/>
      <c r="AD25" s="105"/>
      <c r="AE25" s="73"/>
      <c r="AF25" s="73"/>
      <c r="AG25" s="73"/>
      <c r="AH25" s="73"/>
    </row>
    <row r="26" spans="2:34" s="19" customFormat="1" ht="17.100000000000001" customHeight="1" x14ac:dyDescent="0.35">
      <c r="B26" s="118" t="s">
        <v>135</v>
      </c>
      <c r="C26" s="29"/>
      <c r="D26" s="90">
        <v>26.854216129645881</v>
      </c>
      <c r="E26" s="90"/>
      <c r="F26" s="90"/>
      <c r="G26" s="90"/>
      <c r="H26" s="90"/>
      <c r="I26" s="90"/>
      <c r="J26" s="90"/>
      <c r="K26" s="90"/>
      <c r="L26" s="89"/>
      <c r="M26" s="90">
        <v>53.903287999999989</v>
      </c>
      <c r="N26" s="90">
        <v>4561.743234099763</v>
      </c>
      <c r="O26" s="90">
        <v>6950.2387264691488</v>
      </c>
      <c r="P26" s="90"/>
      <c r="Q26" s="90">
        <v>-34.973307261429362</v>
      </c>
      <c r="R26" s="90">
        <v>5495.4538994996137</v>
      </c>
      <c r="S26" s="90"/>
      <c r="T26" s="90"/>
      <c r="U26" s="90"/>
      <c r="V26" s="90"/>
      <c r="W26" s="90">
        <v>0</v>
      </c>
      <c r="X26" s="90"/>
      <c r="Y26" s="90"/>
      <c r="Z26" s="90"/>
      <c r="AA26" s="98"/>
      <c r="AB26" s="98">
        <f t="shared" si="1"/>
        <v>0</v>
      </c>
      <c r="AC26" s="1"/>
      <c r="AE26" s="73"/>
      <c r="AF26" s="73"/>
      <c r="AG26" s="73"/>
      <c r="AH26" s="73"/>
    </row>
    <row r="27" spans="2:34" s="19" customFormat="1" ht="17.100000000000001" customHeight="1" x14ac:dyDescent="0.35">
      <c r="B27" s="119" t="s">
        <v>136</v>
      </c>
      <c r="C27" s="21"/>
      <c r="D27" s="21">
        <v>109.88950564629293</v>
      </c>
      <c r="E27" s="21">
        <v>125.75842187072683</v>
      </c>
      <c r="F27" s="21"/>
      <c r="G27" s="21"/>
      <c r="H27" s="21">
        <v>1640.7776002510923</v>
      </c>
      <c r="I27" s="21"/>
      <c r="J27" s="21"/>
      <c r="K27" s="21">
        <v>36.548261974955395</v>
      </c>
      <c r="L27" s="21"/>
      <c r="M27" s="21">
        <v>5027.2913715150253</v>
      </c>
      <c r="N27" s="21">
        <v>539.47426918041526</v>
      </c>
      <c r="O27" s="21">
        <v>10.222263571740248</v>
      </c>
      <c r="P27" s="21"/>
      <c r="Q27" s="21"/>
      <c r="R27" s="21">
        <v>958.51958381006534</v>
      </c>
      <c r="S27" s="21">
        <v>52.340161813211729</v>
      </c>
      <c r="T27" s="21">
        <v>566.64346636435585</v>
      </c>
      <c r="U27" s="21"/>
      <c r="V27" s="21"/>
      <c r="W27" s="21"/>
      <c r="X27" s="21"/>
      <c r="Y27" s="21"/>
      <c r="Z27" s="21"/>
      <c r="AA27" s="21"/>
      <c r="AB27" s="21">
        <f t="shared" si="1"/>
        <v>0</v>
      </c>
      <c r="AC27" s="1"/>
      <c r="AE27" s="73"/>
      <c r="AF27" s="73"/>
      <c r="AG27" s="73"/>
      <c r="AH27" s="73"/>
    </row>
    <row r="28" spans="2:34" s="19" customFormat="1" ht="17.100000000000001" customHeight="1" x14ac:dyDescent="0.35">
      <c r="B28" s="120" t="s">
        <v>137</v>
      </c>
      <c r="C28" s="14"/>
      <c r="D28" s="88"/>
      <c r="E28" s="88"/>
      <c r="F28" s="88"/>
      <c r="G28" s="88">
        <v>1172.1041693623888</v>
      </c>
      <c r="H28" s="88"/>
      <c r="I28" s="88">
        <v>92.515263465883208</v>
      </c>
      <c r="J28" s="88"/>
      <c r="K28" s="88">
        <v>20.118439720984984</v>
      </c>
      <c r="L28" s="89"/>
      <c r="M28" s="88">
        <v>5382.5914378581774</v>
      </c>
      <c r="N28" s="88">
        <v>4825.5348920277493</v>
      </c>
      <c r="O28" s="88"/>
      <c r="P28" s="88">
        <v>44.580112339399982</v>
      </c>
      <c r="Q28" s="88"/>
      <c r="R28" s="88"/>
      <c r="S28" s="88"/>
      <c r="T28" s="88"/>
      <c r="U28" s="88">
        <v>102.63716822736419</v>
      </c>
      <c r="V28" s="88"/>
      <c r="W28" s="88"/>
      <c r="X28" s="88"/>
      <c r="Y28" s="88"/>
      <c r="Z28" s="88"/>
      <c r="AA28" s="98"/>
      <c r="AB28" s="98">
        <f t="shared" si="1"/>
        <v>0</v>
      </c>
      <c r="AC28" s="1"/>
      <c r="AE28" s="73"/>
      <c r="AF28" s="73"/>
      <c r="AG28" s="73"/>
      <c r="AH28" s="73"/>
    </row>
    <row r="29" spans="2:34" s="19" customFormat="1" ht="17.100000000000001" customHeight="1" x14ac:dyDescent="0.35">
      <c r="B29" s="119" t="s">
        <v>138</v>
      </c>
      <c r="C29" s="21"/>
      <c r="D29" s="21"/>
      <c r="E29" s="21"/>
      <c r="F29" s="21"/>
      <c r="G29" s="21">
        <v>0.14163771208907949</v>
      </c>
      <c r="H29" s="21"/>
      <c r="I29" s="21">
        <v>5.0379162584730777</v>
      </c>
      <c r="J29" s="21"/>
      <c r="K29" s="21"/>
      <c r="L29" s="21"/>
      <c r="M29" s="21">
        <v>3591.6174102159971</v>
      </c>
      <c r="N29" s="21">
        <v>614.93881324193319</v>
      </c>
      <c r="O29" s="21">
        <v>0.18205749098238866</v>
      </c>
      <c r="P29" s="21"/>
      <c r="Q29" s="21"/>
      <c r="R29" s="21">
        <v>177.91882489926883</v>
      </c>
      <c r="S29" s="21"/>
      <c r="T29" s="21"/>
      <c r="U29" s="21">
        <v>2.4821780706442067</v>
      </c>
      <c r="V29" s="21"/>
      <c r="W29" s="21"/>
      <c r="X29" s="21"/>
      <c r="Y29" s="21"/>
      <c r="Z29" s="21"/>
      <c r="AA29" s="21"/>
      <c r="AB29" s="21">
        <f t="shared" si="1"/>
        <v>0</v>
      </c>
      <c r="AC29" s="1"/>
      <c r="AE29" s="73"/>
      <c r="AF29" s="73"/>
      <c r="AG29" s="73"/>
      <c r="AH29" s="73"/>
    </row>
    <row r="30" spans="2:34" s="19" customFormat="1" ht="17.100000000000001" customHeight="1" x14ac:dyDescent="0.35">
      <c r="B30" s="120" t="s">
        <v>139</v>
      </c>
      <c r="C30" s="14"/>
      <c r="D30" s="88"/>
      <c r="E30" s="88"/>
      <c r="F30" s="88"/>
      <c r="G30" s="88"/>
      <c r="H30" s="88"/>
      <c r="I30" s="88"/>
      <c r="J30" s="88"/>
      <c r="K30" s="88"/>
      <c r="L30" s="89"/>
      <c r="M30" s="88">
        <v>895.60328542679315</v>
      </c>
      <c r="N30" s="88"/>
      <c r="O30" s="88"/>
      <c r="P30" s="88"/>
      <c r="Q30" s="88"/>
      <c r="R30" s="88">
        <v>432.9736297525497</v>
      </c>
      <c r="S30" s="88"/>
      <c r="T30" s="88"/>
      <c r="U30" s="88"/>
      <c r="V30" s="88"/>
      <c r="W30" s="88"/>
      <c r="X30" s="88"/>
      <c r="Y30" s="88"/>
      <c r="Z30" s="88"/>
      <c r="AA30" s="98"/>
      <c r="AB30" s="98">
        <f t="shared" si="1"/>
        <v>0</v>
      </c>
      <c r="AC30" s="1"/>
    </row>
    <row r="31" spans="2:34" s="19" customFormat="1" ht="17.100000000000001" customHeight="1" x14ac:dyDescent="0.35">
      <c r="B31" s="119" t="s">
        <v>140</v>
      </c>
      <c r="C31" s="21"/>
      <c r="D31" s="21"/>
      <c r="E31" s="21"/>
      <c r="F31" s="21"/>
      <c r="G31" s="21"/>
      <c r="H31" s="21"/>
      <c r="I31" s="21"/>
      <c r="J31" s="21"/>
      <c r="K31" s="21"/>
      <c r="L31" s="21"/>
      <c r="M31" s="21"/>
      <c r="N31" s="21">
        <v>156.2343866882521</v>
      </c>
      <c r="O31" s="21">
        <v>197.4404756621374</v>
      </c>
      <c r="P31" s="21"/>
      <c r="Q31" s="21"/>
      <c r="R31" s="21"/>
      <c r="S31" s="21"/>
      <c r="T31" s="21"/>
      <c r="U31" s="21"/>
      <c r="V31" s="21"/>
      <c r="W31" s="21"/>
      <c r="X31" s="21"/>
      <c r="Y31" s="21"/>
      <c r="Z31" s="21"/>
      <c r="AA31" s="21"/>
      <c r="AB31" s="21">
        <f t="shared" si="1"/>
        <v>0</v>
      </c>
      <c r="AC31" s="1"/>
    </row>
    <row r="32" spans="2:34" s="19" customFormat="1" ht="17.100000000000001" customHeight="1" x14ac:dyDescent="0.35">
      <c r="B32" s="39" t="s">
        <v>51</v>
      </c>
      <c r="C32" s="40">
        <f t="shared" ref="C32:K32" si="7">SUM(C26:C31)</f>
        <v>0</v>
      </c>
      <c r="D32" s="92">
        <f>SUM(D26:D31)</f>
        <v>136.74372177593881</v>
      </c>
      <c r="E32" s="92">
        <f t="shared" si="7"/>
        <v>125.75842187072683</v>
      </c>
      <c r="F32" s="92">
        <f t="shared" si="7"/>
        <v>0</v>
      </c>
      <c r="G32" s="92">
        <f t="shared" si="7"/>
        <v>1172.2458070744779</v>
      </c>
      <c r="H32" s="92">
        <f t="shared" si="7"/>
        <v>1640.7776002510923</v>
      </c>
      <c r="I32" s="92">
        <f t="shared" ref="I32:J32" si="8">SUM(I26:I31)</f>
        <v>97.553179724356283</v>
      </c>
      <c r="J32" s="92">
        <f t="shared" si="8"/>
        <v>0</v>
      </c>
      <c r="K32" s="92">
        <f t="shared" si="7"/>
        <v>56.666701695940375</v>
      </c>
      <c r="L32" s="89"/>
      <c r="M32" s="92">
        <f t="shared" ref="M32:X32" si="9">SUM(M26:M31)</f>
        <v>14951.006793015991</v>
      </c>
      <c r="N32" s="92">
        <f t="shared" si="9"/>
        <v>10697.925595238114</v>
      </c>
      <c r="O32" s="92">
        <f t="shared" si="9"/>
        <v>7158.0835231940082</v>
      </c>
      <c r="P32" s="92">
        <f t="shared" si="9"/>
        <v>44.580112339399982</v>
      </c>
      <c r="Q32" s="92">
        <f t="shared" si="9"/>
        <v>-34.973307261429362</v>
      </c>
      <c r="R32" s="92">
        <f t="shared" si="9"/>
        <v>7064.8659379614974</v>
      </c>
      <c r="S32" s="92">
        <f t="shared" si="9"/>
        <v>52.340161813211729</v>
      </c>
      <c r="T32" s="92">
        <f t="shared" si="9"/>
        <v>566.64346636435585</v>
      </c>
      <c r="U32" s="92">
        <f t="shared" si="9"/>
        <v>105.1193462980084</v>
      </c>
      <c r="V32" s="92">
        <f t="shared" si="9"/>
        <v>0</v>
      </c>
      <c r="W32" s="92">
        <f t="shared" si="9"/>
        <v>0</v>
      </c>
      <c r="X32" s="92">
        <f t="shared" si="9"/>
        <v>0</v>
      </c>
      <c r="Y32" s="92"/>
      <c r="Z32" s="92"/>
      <c r="AA32" s="98"/>
      <c r="AB32" s="98">
        <f t="shared" si="1"/>
        <v>0</v>
      </c>
      <c r="AC32" s="1"/>
    </row>
    <row r="33" spans="2:29" s="19" customFormat="1" ht="17.100000000000001" customHeight="1" x14ac:dyDescent="0.35">
      <c r="B33" s="13" t="s">
        <v>52</v>
      </c>
      <c r="C33" s="14"/>
      <c r="D33" s="88"/>
      <c r="E33" s="88"/>
      <c r="F33" s="88"/>
      <c r="G33" s="88"/>
      <c r="H33" s="88"/>
      <c r="I33" s="88"/>
      <c r="J33" s="88"/>
      <c r="K33" s="88"/>
      <c r="L33" s="89"/>
      <c r="M33" s="88"/>
      <c r="N33" s="88"/>
      <c r="O33" s="88">
        <v>993.0829937328333</v>
      </c>
      <c r="P33" s="88"/>
      <c r="Q33" s="88"/>
      <c r="R33" s="88"/>
      <c r="S33" s="88"/>
      <c r="T33" s="88"/>
      <c r="U33" s="88"/>
      <c r="V33" s="88"/>
      <c r="W33" s="88"/>
      <c r="X33" s="14">
        <v>266.67765999999995</v>
      </c>
      <c r="Y33" s="14">
        <v>640.187287115</v>
      </c>
      <c r="Z33" s="14">
        <v>428.66338999999994</v>
      </c>
      <c r="AA33" s="88"/>
      <c r="AB33" s="88">
        <f t="shared" si="1"/>
        <v>0</v>
      </c>
      <c r="AC33" s="1"/>
    </row>
    <row r="34" spans="2:29" s="19" customFormat="1" ht="17.100000000000001" customHeight="1" thickBot="1" x14ac:dyDescent="0.4">
      <c r="B34" s="32" t="s">
        <v>53</v>
      </c>
      <c r="C34" s="33">
        <f t="shared" ref="C34:K34" si="10">C33+C32</f>
        <v>0</v>
      </c>
      <c r="D34" s="91">
        <f t="shared" si="10"/>
        <v>136.74372177593881</v>
      </c>
      <c r="E34" s="91">
        <f t="shared" si="10"/>
        <v>125.75842187072683</v>
      </c>
      <c r="F34" s="91">
        <f t="shared" si="10"/>
        <v>0</v>
      </c>
      <c r="G34" s="91">
        <f t="shared" si="10"/>
        <v>1172.2458070744779</v>
      </c>
      <c r="H34" s="91">
        <f t="shared" si="10"/>
        <v>1640.7776002510923</v>
      </c>
      <c r="I34" s="91">
        <f t="shared" si="10"/>
        <v>97.553179724356283</v>
      </c>
      <c r="J34" s="91">
        <f t="shared" si="10"/>
        <v>0</v>
      </c>
      <c r="K34" s="91">
        <f t="shared" si="10"/>
        <v>56.666701695940375</v>
      </c>
      <c r="L34" s="91"/>
      <c r="M34" s="91">
        <f>M33+M32</f>
        <v>14951.006793015991</v>
      </c>
      <c r="N34" s="91">
        <f t="shared" ref="N34:R34" si="11">N33+N32</f>
        <v>10697.925595238114</v>
      </c>
      <c r="O34" s="91">
        <f t="shared" si="11"/>
        <v>8151.1665169268417</v>
      </c>
      <c r="P34" s="91">
        <f t="shared" si="11"/>
        <v>44.580112339399982</v>
      </c>
      <c r="Q34" s="91">
        <f t="shared" si="11"/>
        <v>-34.973307261429362</v>
      </c>
      <c r="R34" s="91">
        <f t="shared" si="11"/>
        <v>7064.8659379614974</v>
      </c>
      <c r="S34" s="91">
        <f>S33+S32</f>
        <v>52.340161813211729</v>
      </c>
      <c r="T34" s="91">
        <f t="shared" ref="T34:Z34" si="12">T33+T32</f>
        <v>566.64346636435585</v>
      </c>
      <c r="U34" s="91">
        <f t="shared" si="12"/>
        <v>105.1193462980084</v>
      </c>
      <c r="V34" s="91">
        <f t="shared" si="12"/>
        <v>0</v>
      </c>
      <c r="W34" s="91">
        <f>W33+W32</f>
        <v>0</v>
      </c>
      <c r="X34" s="91">
        <f t="shared" si="12"/>
        <v>266.67765999999995</v>
      </c>
      <c r="Y34" s="91">
        <f t="shared" si="12"/>
        <v>640.187287115</v>
      </c>
      <c r="Z34" s="91">
        <f t="shared" si="12"/>
        <v>428.66338999999994</v>
      </c>
      <c r="AA34" s="91"/>
      <c r="AB34" s="91">
        <f t="shared" si="1"/>
        <v>0</v>
      </c>
      <c r="AC34" s="1"/>
    </row>
    <row r="35" spans="2:29" s="19" customFormat="1" ht="17.100000000000001" customHeight="1" x14ac:dyDescent="0.35">
      <c r="B35" s="42" t="s">
        <v>54</v>
      </c>
      <c r="C35" s="43">
        <f t="shared" ref="C35:Z35" si="13">IFERROR(C25/C12, " ")</f>
        <v>1.1870614178181482E-2</v>
      </c>
      <c r="D35" s="93">
        <f t="shared" si="13"/>
        <v>4.7779130921881133E-17</v>
      </c>
      <c r="E35" s="93">
        <f t="shared" si="13"/>
        <v>-9.7267275508394254E-3</v>
      </c>
      <c r="F35" s="93">
        <f t="shared" si="13"/>
        <v>0</v>
      </c>
      <c r="G35" s="93">
        <f t="shared" si="13"/>
        <v>0</v>
      </c>
      <c r="H35" s="93">
        <f t="shared" si="13"/>
        <v>0</v>
      </c>
      <c r="I35" s="93">
        <f t="shared" si="13"/>
        <v>0</v>
      </c>
      <c r="J35" s="93">
        <f t="shared" si="13"/>
        <v>0</v>
      </c>
      <c r="K35" s="93">
        <f t="shared" si="13"/>
        <v>0</v>
      </c>
      <c r="L35" s="89"/>
      <c r="M35" s="93">
        <f t="shared" si="13"/>
        <v>8.8807709222838617E-17</v>
      </c>
      <c r="N35" s="93">
        <f t="shared" si="13"/>
        <v>3.479655773198637E-3</v>
      </c>
      <c r="O35" s="93">
        <f t="shared" si="13"/>
        <v>2.1948555942078598E-16</v>
      </c>
      <c r="P35" s="93">
        <f t="shared" si="13"/>
        <v>-5.478329016903153E-2</v>
      </c>
      <c r="Q35" s="93">
        <f t="shared" si="13"/>
        <v>-1.03615249346837E-14</v>
      </c>
      <c r="R35" s="93">
        <f t="shared" si="13"/>
        <v>-6.0438111416246307E-17</v>
      </c>
      <c r="S35" s="93">
        <f t="shared" si="13"/>
        <v>-9.2065602754736598E-17</v>
      </c>
      <c r="T35" s="93">
        <f t="shared" si="13"/>
        <v>0</v>
      </c>
      <c r="U35" s="93">
        <f t="shared" si="13"/>
        <v>-3.5245758313073229E-2</v>
      </c>
      <c r="V35" s="93">
        <f t="shared" si="13"/>
        <v>0</v>
      </c>
      <c r="W35" s="93" t="str">
        <f t="shared" si="13"/>
        <v xml:space="preserve"> </v>
      </c>
      <c r="X35" s="93">
        <f t="shared" si="13"/>
        <v>0</v>
      </c>
      <c r="Y35" s="93">
        <f t="shared" si="13"/>
        <v>0</v>
      </c>
      <c r="Z35" s="93">
        <f t="shared" si="13"/>
        <v>0</v>
      </c>
      <c r="AA35" s="98"/>
      <c r="AB35" s="98">
        <f t="shared" si="1"/>
        <v>0</v>
      </c>
      <c r="AC35" s="1"/>
    </row>
    <row r="36" spans="2:29" x14ac:dyDescent="0.35">
      <c r="M36" s="83"/>
      <c r="N36" s="85"/>
      <c r="O36" s="44"/>
      <c r="P36" s="44"/>
      <c r="R36" s="44"/>
    </row>
    <row r="37" spans="2:29" x14ac:dyDescent="0.35">
      <c r="D37" s="149" t="s">
        <v>0</v>
      </c>
      <c r="E37" s="150"/>
      <c r="F37" s="150"/>
      <c r="G37" s="150"/>
      <c r="H37" s="150"/>
      <c r="I37" s="150"/>
      <c r="J37" s="150"/>
      <c r="K37" s="150"/>
      <c r="L37" s="151"/>
      <c r="M37" s="152" t="s">
        <v>1</v>
      </c>
      <c r="N37" s="153"/>
      <c r="O37" s="153"/>
      <c r="P37" s="153"/>
      <c r="Q37" s="153"/>
      <c r="R37" s="153"/>
      <c r="S37" s="153"/>
      <c r="T37" s="153"/>
      <c r="U37" s="153"/>
      <c r="V37" s="153"/>
      <c r="W37" s="153"/>
      <c r="X37" s="153"/>
      <c r="Y37" s="153"/>
      <c r="Z37" s="153"/>
      <c r="AA37" s="154"/>
    </row>
    <row r="38" spans="2:29" ht="45.75" customHeight="1" x14ac:dyDescent="0.35">
      <c r="B38" s="2" t="s">
        <v>82</v>
      </c>
      <c r="C38" s="3" t="s">
        <v>83</v>
      </c>
      <c r="D38" s="3" t="s">
        <v>84</v>
      </c>
      <c r="E38" s="3" t="s">
        <v>85</v>
      </c>
      <c r="F38" s="3" t="s">
        <v>86</v>
      </c>
      <c r="G38" s="3" t="s">
        <v>87</v>
      </c>
      <c r="H38" s="113" t="s">
        <v>124</v>
      </c>
      <c r="I38" s="3" t="s">
        <v>89</v>
      </c>
      <c r="J38" s="3" t="s">
        <v>90</v>
      </c>
      <c r="K38" s="3" t="s">
        <v>125</v>
      </c>
      <c r="L38" s="3" t="s">
        <v>10</v>
      </c>
      <c r="M38" s="3" t="s">
        <v>92</v>
      </c>
      <c r="N38" s="3" t="s">
        <v>93</v>
      </c>
      <c r="O38" s="3" t="s">
        <v>94</v>
      </c>
      <c r="P38" s="3" t="s">
        <v>95</v>
      </c>
      <c r="Q38" s="3" t="s">
        <v>96</v>
      </c>
      <c r="R38" s="3" t="s">
        <v>97</v>
      </c>
      <c r="S38" s="3" t="s">
        <v>98</v>
      </c>
      <c r="T38" s="3" t="s">
        <v>99</v>
      </c>
      <c r="U38" s="3" t="s">
        <v>100</v>
      </c>
      <c r="V38" s="3" t="s">
        <v>101</v>
      </c>
      <c r="W38" s="3" t="s">
        <v>126</v>
      </c>
      <c r="X38" s="113" t="s">
        <v>127</v>
      </c>
      <c r="Y38" s="113" t="s">
        <v>128</v>
      </c>
      <c r="Z38" s="113" t="s">
        <v>129</v>
      </c>
      <c r="AA38" s="3" t="s">
        <v>22</v>
      </c>
      <c r="AB38" s="3" t="s">
        <v>23</v>
      </c>
    </row>
    <row r="39" spans="2:29" x14ac:dyDescent="0.35">
      <c r="B39" s="46" t="s">
        <v>55</v>
      </c>
      <c r="C39" s="47"/>
      <c r="D39" s="47"/>
      <c r="E39" s="94"/>
      <c r="F39" s="94"/>
      <c r="G39" s="94"/>
      <c r="H39" s="94"/>
      <c r="I39" s="94"/>
      <c r="J39" s="94"/>
      <c r="K39" s="94"/>
      <c r="L39" s="94"/>
      <c r="M39" s="106"/>
      <c r="N39" s="94"/>
      <c r="O39" s="106"/>
      <c r="P39" s="106"/>
      <c r="Q39" s="94"/>
      <c r="R39" s="106"/>
      <c r="S39" s="94"/>
      <c r="T39" s="94"/>
      <c r="U39" s="94"/>
      <c r="V39" s="94"/>
      <c r="W39" s="94"/>
      <c r="X39" s="94"/>
      <c r="Y39" s="94"/>
      <c r="Z39" s="94"/>
      <c r="AA39" s="94"/>
      <c r="AB39" s="99"/>
    </row>
    <row r="40" spans="2:29" x14ac:dyDescent="0.35">
      <c r="B40" s="51" t="s">
        <v>81</v>
      </c>
      <c r="C40" s="52"/>
      <c r="D40" s="52"/>
      <c r="E40" s="67"/>
      <c r="F40" s="95"/>
      <c r="G40" s="67">
        <v>167.99605263374377</v>
      </c>
      <c r="H40" s="67"/>
      <c r="I40" s="67">
        <v>92.515263465883208</v>
      </c>
      <c r="J40" s="67"/>
      <c r="K40" s="67">
        <v>18.592053563913797</v>
      </c>
      <c r="L40" s="72"/>
      <c r="M40" s="107">
        <v>4929.2258121954328</v>
      </c>
      <c r="N40" s="67">
        <v>3932.8321823988222</v>
      </c>
      <c r="O40" s="107"/>
      <c r="P40" s="107">
        <v>18.484414968776779</v>
      </c>
      <c r="Q40" s="67"/>
      <c r="R40" s="107"/>
      <c r="S40" s="67"/>
      <c r="T40" s="67"/>
      <c r="U40" s="67">
        <v>56.478837810502299</v>
      </c>
      <c r="V40" s="67"/>
      <c r="W40" s="67"/>
      <c r="X40" s="67"/>
      <c r="Y40" s="67"/>
      <c r="Z40" s="67"/>
      <c r="AA40" s="72"/>
      <c r="AB40" s="72"/>
    </row>
    <row r="41" spans="2:29" x14ac:dyDescent="0.35">
      <c r="B41" s="51" t="s">
        <v>57</v>
      </c>
      <c r="C41" s="52"/>
      <c r="D41" s="52"/>
      <c r="E41" s="67"/>
      <c r="F41" s="95"/>
      <c r="G41" s="67">
        <v>1004.1081167286451</v>
      </c>
      <c r="H41" s="67"/>
      <c r="I41" s="95"/>
      <c r="J41" s="95"/>
      <c r="K41" s="67">
        <v>1.526386157071187</v>
      </c>
      <c r="L41" s="72"/>
      <c r="M41" s="107">
        <v>453.36562566274483</v>
      </c>
      <c r="N41" s="67">
        <v>892.70270962892687</v>
      </c>
      <c r="O41" s="107"/>
      <c r="P41" s="107">
        <v>26.095697370623203</v>
      </c>
      <c r="Q41" s="67"/>
      <c r="R41" s="107"/>
      <c r="S41" s="67"/>
      <c r="T41" s="67"/>
      <c r="U41" s="67">
        <v>46.158330416861894</v>
      </c>
      <c r="V41" s="67"/>
      <c r="W41" s="67"/>
      <c r="X41" s="67"/>
      <c r="Y41" s="67"/>
      <c r="Z41" s="67"/>
      <c r="AA41" s="72"/>
      <c r="AB41" s="72"/>
    </row>
    <row r="42" spans="2:29" x14ac:dyDescent="0.35">
      <c r="B42" s="55" t="s">
        <v>58</v>
      </c>
      <c r="C42" s="53"/>
      <c r="D42" s="53"/>
      <c r="E42" s="72"/>
      <c r="F42" s="96"/>
      <c r="G42" s="72">
        <f>SUM(G40:G41)</f>
        <v>1172.1041693623888</v>
      </c>
      <c r="H42" s="67"/>
      <c r="I42" s="72">
        <f t="shared" ref="I42:N42" si="14">SUM(I40:I41)</f>
        <v>92.515263465883208</v>
      </c>
      <c r="J42" s="72"/>
      <c r="K42" s="72">
        <f t="shared" si="14"/>
        <v>20.118439720984984</v>
      </c>
      <c r="L42" s="72"/>
      <c r="M42" s="72">
        <f t="shared" si="14"/>
        <v>5382.5914378581774</v>
      </c>
      <c r="N42" s="72">
        <f t="shared" si="14"/>
        <v>4825.5348920277493</v>
      </c>
      <c r="O42" s="107"/>
      <c r="P42" s="72">
        <f>SUM(P40:P41)</f>
        <v>44.580112339399982</v>
      </c>
      <c r="Q42" s="67"/>
      <c r="R42" s="107"/>
      <c r="S42" s="67"/>
      <c r="T42" s="67"/>
      <c r="U42" s="72">
        <f>SUM(U40:U41)</f>
        <v>102.63716822736419</v>
      </c>
      <c r="V42" s="67"/>
      <c r="W42" s="67"/>
      <c r="X42" s="67"/>
      <c r="Y42" s="67"/>
      <c r="Z42" s="67"/>
      <c r="AA42" s="72"/>
      <c r="AB42" s="72"/>
    </row>
    <row r="43" spans="2:29" x14ac:dyDescent="0.35">
      <c r="B43" s="51" t="s">
        <v>59</v>
      </c>
      <c r="C43" s="52"/>
      <c r="D43" s="52"/>
      <c r="E43" s="67"/>
      <c r="F43" s="95"/>
      <c r="G43" s="95"/>
      <c r="H43" s="67"/>
      <c r="I43" s="67"/>
      <c r="J43" s="67"/>
      <c r="K43" s="67"/>
      <c r="L43" s="72"/>
      <c r="M43" s="107">
        <v>336.24409804534838</v>
      </c>
      <c r="N43" s="67">
        <v>245.34955757620347</v>
      </c>
      <c r="O43" s="107">
        <v>0.18205749098238866</v>
      </c>
      <c r="P43" s="107"/>
      <c r="Q43" s="67"/>
      <c r="R43" s="107"/>
      <c r="S43" s="67"/>
      <c r="T43" s="67"/>
      <c r="U43" s="67">
        <v>2.4821780706442067</v>
      </c>
      <c r="V43" s="67"/>
      <c r="W43" s="67"/>
      <c r="X43" s="67"/>
      <c r="Y43" s="67"/>
      <c r="Z43" s="67"/>
      <c r="AA43" s="72"/>
      <c r="AB43" s="72"/>
    </row>
    <row r="44" spans="2:29" x14ac:dyDescent="0.35">
      <c r="B44" s="51" t="s">
        <v>60</v>
      </c>
      <c r="C44" s="52"/>
      <c r="D44" s="52"/>
      <c r="E44" s="67"/>
      <c r="F44" s="95"/>
      <c r="G44" s="67">
        <v>0.14163771208907949</v>
      </c>
      <c r="H44" s="67"/>
      <c r="I44" s="67">
        <v>5.0379162584730777</v>
      </c>
      <c r="J44" s="67"/>
      <c r="K44" s="67"/>
      <c r="L44" s="72"/>
      <c r="M44" s="107">
        <v>1368.0659626387519</v>
      </c>
      <c r="N44" s="67">
        <v>229.02010587077817</v>
      </c>
      <c r="O44" s="107"/>
      <c r="P44" s="107"/>
      <c r="Q44" s="67"/>
      <c r="R44" s="107">
        <v>177.91882489926883</v>
      </c>
      <c r="S44" s="67"/>
      <c r="T44" s="67"/>
      <c r="U44" s="95"/>
      <c r="V44" s="67"/>
      <c r="W44" s="67"/>
      <c r="X44" s="67"/>
      <c r="Y44" s="67"/>
      <c r="Z44" s="67"/>
      <c r="AA44" s="72"/>
      <c r="AB44" s="72"/>
    </row>
    <row r="45" spans="2:29" x14ac:dyDescent="0.35">
      <c r="B45" s="51" t="s">
        <v>61</v>
      </c>
      <c r="C45" s="52"/>
      <c r="D45" s="52"/>
      <c r="E45" s="67"/>
      <c r="F45" s="95"/>
      <c r="G45" s="67"/>
      <c r="H45" s="67"/>
      <c r="I45" s="67"/>
      <c r="J45" s="67"/>
      <c r="K45" s="67"/>
      <c r="L45" s="72"/>
      <c r="M45" s="107">
        <v>1887.3073495318968</v>
      </c>
      <c r="N45" s="67">
        <v>140.56914979495167</v>
      </c>
      <c r="O45" s="107"/>
      <c r="P45" s="107"/>
      <c r="Q45" s="67"/>
      <c r="R45" s="107"/>
      <c r="S45" s="67"/>
      <c r="T45" s="67"/>
      <c r="U45" s="67"/>
      <c r="V45" s="67"/>
      <c r="W45" s="67"/>
      <c r="X45" s="67"/>
      <c r="Y45" s="67"/>
      <c r="Z45" s="67"/>
      <c r="AA45" s="72"/>
      <c r="AB45" s="72"/>
    </row>
    <row r="46" spans="2:29" x14ac:dyDescent="0.35">
      <c r="B46" s="56" t="s">
        <v>141</v>
      </c>
      <c r="C46" s="52"/>
      <c r="D46" s="52"/>
      <c r="E46" s="67"/>
      <c r="F46" s="95"/>
      <c r="G46" s="72">
        <f>SUM(G43:G45)</f>
        <v>0.14163771208907949</v>
      </c>
      <c r="H46" s="67"/>
      <c r="I46" s="72">
        <f>SUM(I43:I45)</f>
        <v>5.0379162584730777</v>
      </c>
      <c r="J46" s="72"/>
      <c r="K46" s="67"/>
      <c r="L46" s="72"/>
      <c r="M46" s="72">
        <f t="shared" ref="M46:X46" si="15">SUM(M43:M45)</f>
        <v>3591.6174102159971</v>
      </c>
      <c r="N46" s="72">
        <f t="shared" si="15"/>
        <v>614.9388132419333</v>
      </c>
      <c r="O46" s="72">
        <f t="shared" si="15"/>
        <v>0.18205749098238866</v>
      </c>
      <c r="P46" s="72">
        <f t="shared" si="15"/>
        <v>0</v>
      </c>
      <c r="Q46" s="72">
        <f t="shared" si="15"/>
        <v>0</v>
      </c>
      <c r="R46" s="72">
        <f t="shared" si="15"/>
        <v>177.91882489926883</v>
      </c>
      <c r="S46" s="72">
        <f t="shared" si="15"/>
        <v>0</v>
      </c>
      <c r="T46" s="72">
        <f t="shared" si="15"/>
        <v>0</v>
      </c>
      <c r="U46" s="72">
        <f t="shared" si="15"/>
        <v>2.4821780706442067</v>
      </c>
      <c r="V46" s="72">
        <f t="shared" si="15"/>
        <v>0</v>
      </c>
      <c r="W46" s="72">
        <f t="shared" si="15"/>
        <v>0</v>
      </c>
      <c r="X46" s="72">
        <f t="shared" si="15"/>
        <v>0</v>
      </c>
      <c r="Y46" s="72"/>
      <c r="Z46" s="72"/>
      <c r="AA46" s="72"/>
      <c r="AB46" s="72"/>
    </row>
    <row r="47" spans="2:29" x14ac:dyDescent="0.35">
      <c r="B47" s="51" t="s">
        <v>63</v>
      </c>
      <c r="C47" s="52"/>
      <c r="D47" s="52">
        <v>20.162870703000827</v>
      </c>
      <c r="E47" s="67"/>
      <c r="F47" s="95"/>
      <c r="G47" s="67"/>
      <c r="H47" s="67">
        <v>1640.7776002510923</v>
      </c>
      <c r="I47" s="67"/>
      <c r="J47" s="67"/>
      <c r="K47" s="67"/>
      <c r="L47" s="72"/>
      <c r="M47" s="107">
        <v>105.83081246836699</v>
      </c>
      <c r="N47" s="52">
        <v>0</v>
      </c>
      <c r="O47" s="107"/>
      <c r="P47" s="107"/>
      <c r="Q47" s="67"/>
      <c r="R47" s="107">
        <v>175.87217560941392</v>
      </c>
      <c r="S47" s="67">
        <v>0</v>
      </c>
      <c r="T47" s="67"/>
      <c r="U47" s="67"/>
      <c r="V47" s="67"/>
      <c r="W47" s="67"/>
      <c r="X47" s="67"/>
      <c r="Y47" s="67"/>
      <c r="Z47" s="67"/>
      <c r="AA47" s="72"/>
      <c r="AB47" s="72"/>
    </row>
    <row r="48" spans="2:29" x14ac:dyDescent="0.35">
      <c r="B48" s="51" t="s">
        <v>64</v>
      </c>
      <c r="C48" s="52"/>
      <c r="D48" s="52">
        <v>18.412277131316635</v>
      </c>
      <c r="E48" s="67">
        <v>17.307421870726749</v>
      </c>
      <c r="F48" s="95"/>
      <c r="G48" s="67"/>
      <c r="H48" s="67"/>
      <c r="I48" s="67"/>
      <c r="J48" s="67"/>
      <c r="K48" s="67">
        <v>36.548261974955395</v>
      </c>
      <c r="L48" s="72"/>
      <c r="M48" s="107">
        <v>1325.7186790208102</v>
      </c>
      <c r="N48" s="67">
        <v>269.6843977321717</v>
      </c>
      <c r="O48" s="107">
        <v>9.4542965461088571</v>
      </c>
      <c r="P48" s="107"/>
      <c r="Q48" s="67"/>
      <c r="R48" s="107">
        <v>160.60248982929673</v>
      </c>
      <c r="S48" s="67">
        <v>16.467201643507458</v>
      </c>
      <c r="T48" s="67"/>
      <c r="U48" s="67"/>
      <c r="V48" s="67"/>
      <c r="W48" s="67"/>
      <c r="X48" s="67"/>
      <c r="Y48" s="67"/>
      <c r="Z48" s="67"/>
      <c r="AA48" s="72"/>
      <c r="AB48" s="72"/>
    </row>
    <row r="49" spans="2:30" x14ac:dyDescent="0.35">
      <c r="B49" s="51" t="s">
        <v>65</v>
      </c>
      <c r="C49" s="52"/>
      <c r="D49" s="52">
        <v>0.1681049694722849</v>
      </c>
      <c r="E49" s="67"/>
      <c r="F49" s="95"/>
      <c r="G49" s="67"/>
      <c r="H49" s="67"/>
      <c r="I49" s="67"/>
      <c r="J49" s="67"/>
      <c r="K49" s="67"/>
      <c r="L49" s="72"/>
      <c r="M49" s="107">
        <v>20.909546626966911</v>
      </c>
      <c r="N49" s="67">
        <v>1.4279841606257611</v>
      </c>
      <c r="O49" s="107"/>
      <c r="P49" s="107"/>
      <c r="Q49" s="67"/>
      <c r="R49" s="107">
        <v>1.4663084015831493</v>
      </c>
      <c r="S49" s="67">
        <v>0.15340992450887461</v>
      </c>
      <c r="T49" s="67"/>
      <c r="U49" s="67"/>
      <c r="V49" s="67"/>
      <c r="W49" s="67"/>
      <c r="X49" s="67"/>
      <c r="Y49" s="67"/>
      <c r="Z49" s="67"/>
      <c r="AA49" s="72"/>
      <c r="AB49" s="72"/>
    </row>
    <row r="50" spans="2:30" x14ac:dyDescent="0.35">
      <c r="B50" s="51" t="s">
        <v>66</v>
      </c>
      <c r="C50" s="52"/>
      <c r="D50" s="52">
        <v>1.2348679152049205</v>
      </c>
      <c r="E50" s="67"/>
      <c r="F50" s="95"/>
      <c r="G50" s="67"/>
      <c r="H50" s="67"/>
      <c r="I50" s="67"/>
      <c r="J50" s="67"/>
      <c r="K50" s="67"/>
      <c r="L50" s="72"/>
      <c r="M50" s="107">
        <v>169.99894712963723</v>
      </c>
      <c r="N50" s="67">
        <v>5.590214992654409E-2</v>
      </c>
      <c r="O50" s="107"/>
      <c r="P50" s="107"/>
      <c r="Q50" s="67"/>
      <c r="R50" s="107">
        <v>10.771229456181951</v>
      </c>
      <c r="S50" s="67">
        <v>4.5204370174052784</v>
      </c>
      <c r="T50" s="67"/>
      <c r="U50" s="67"/>
      <c r="V50" s="67"/>
      <c r="W50" s="67"/>
      <c r="X50" s="67"/>
      <c r="Y50" s="67"/>
      <c r="Z50" s="67"/>
      <c r="AA50" s="72"/>
      <c r="AB50" s="72"/>
    </row>
    <row r="51" spans="2:30" x14ac:dyDescent="0.35">
      <c r="B51" s="51" t="s">
        <v>67</v>
      </c>
      <c r="C51" s="52"/>
      <c r="D51" s="52"/>
      <c r="E51" s="67"/>
      <c r="F51" s="95"/>
      <c r="G51" s="67"/>
      <c r="H51" s="67"/>
      <c r="I51" s="67"/>
      <c r="J51" s="67"/>
      <c r="K51" s="67"/>
      <c r="L51" s="72"/>
      <c r="M51" s="107">
        <v>208.48432639535739</v>
      </c>
      <c r="N51" s="67">
        <v>18.801783546403751</v>
      </c>
      <c r="O51" s="107"/>
      <c r="P51" s="107"/>
      <c r="Q51" s="67"/>
      <c r="R51" s="107"/>
      <c r="S51" s="67">
        <v>7.0026754198319079</v>
      </c>
      <c r="T51" s="67"/>
      <c r="U51" s="67"/>
      <c r="V51" s="67"/>
      <c r="W51" s="67"/>
      <c r="X51" s="67"/>
      <c r="Y51" s="67"/>
      <c r="Z51" s="67"/>
      <c r="AA51" s="72"/>
      <c r="AB51" s="72"/>
    </row>
    <row r="52" spans="2:30" x14ac:dyDescent="0.35">
      <c r="B52" s="51" t="s">
        <v>68</v>
      </c>
      <c r="C52" s="52"/>
      <c r="D52" s="52">
        <v>21.512318864505346</v>
      </c>
      <c r="E52" s="67"/>
      <c r="F52" s="95"/>
      <c r="G52" s="67"/>
      <c r="H52" s="67"/>
      <c r="I52" s="67"/>
      <c r="J52" s="67"/>
      <c r="K52" s="67"/>
      <c r="L52" s="72"/>
      <c r="M52" s="107">
        <v>613.98423401023194</v>
      </c>
      <c r="N52" s="67">
        <v>1.5503033166672957</v>
      </c>
      <c r="O52" s="107"/>
      <c r="P52" s="107"/>
      <c r="Q52" s="67"/>
      <c r="R52" s="107">
        <v>187.64283999207058</v>
      </c>
      <c r="S52" s="67">
        <v>0.62092360960976689</v>
      </c>
      <c r="T52" s="67"/>
      <c r="U52" s="67"/>
      <c r="V52" s="67"/>
      <c r="W52" s="67"/>
      <c r="X52" s="67"/>
      <c r="Y52" s="67"/>
      <c r="Z52" s="67"/>
      <c r="AA52" s="72"/>
      <c r="AB52" s="72"/>
    </row>
    <row r="53" spans="2:30" x14ac:dyDescent="0.35">
      <c r="B53" s="51" t="s">
        <v>69</v>
      </c>
      <c r="C53" s="52"/>
      <c r="D53" s="52">
        <v>12.618113219178865</v>
      </c>
      <c r="E53" s="67">
        <v>108.45100000000009</v>
      </c>
      <c r="F53" s="95"/>
      <c r="G53" s="67"/>
      <c r="H53" s="67"/>
      <c r="I53" s="67"/>
      <c r="J53" s="67"/>
      <c r="K53" s="67"/>
      <c r="L53" s="72"/>
      <c r="M53" s="107">
        <v>1448.5423234960963</v>
      </c>
      <c r="N53" s="67">
        <v>75.677658832369445</v>
      </c>
      <c r="O53" s="67">
        <v>0.21878073779904259</v>
      </c>
      <c r="P53" s="67"/>
      <c r="Q53" s="67"/>
      <c r="R53" s="107">
        <v>110.06245373644211</v>
      </c>
      <c r="S53" s="67">
        <v>22.712788606150259</v>
      </c>
      <c r="T53" s="67">
        <v>566.64346636435585</v>
      </c>
      <c r="U53" s="67"/>
      <c r="V53" s="67"/>
      <c r="W53" s="67"/>
      <c r="X53" s="67"/>
      <c r="Y53" s="67"/>
      <c r="Z53" s="67"/>
      <c r="AA53" s="72"/>
      <c r="AB53" s="72"/>
    </row>
    <row r="54" spans="2:30" x14ac:dyDescent="0.35">
      <c r="B54" s="51" t="s">
        <v>70</v>
      </c>
      <c r="C54" s="52"/>
      <c r="D54" s="52">
        <v>4.0829820031751947</v>
      </c>
      <c r="E54" s="67"/>
      <c r="F54" s="95"/>
      <c r="G54" s="67"/>
      <c r="H54" s="67"/>
      <c r="I54" s="67"/>
      <c r="J54" s="67"/>
      <c r="K54" s="67"/>
      <c r="L54" s="72"/>
      <c r="M54" s="107">
        <v>273.28650507367274</v>
      </c>
      <c r="N54" s="67">
        <v>76.467045759240321</v>
      </c>
      <c r="O54" s="67">
        <v>0.54918628783234702</v>
      </c>
      <c r="P54" s="67"/>
      <c r="Q54" s="67"/>
      <c r="R54" s="107">
        <v>35.614121543001936</v>
      </c>
      <c r="S54" s="95"/>
      <c r="T54" s="67"/>
      <c r="U54" s="67"/>
      <c r="V54" s="67"/>
      <c r="W54" s="67"/>
      <c r="X54" s="67"/>
      <c r="Y54" s="67"/>
      <c r="Z54" s="67"/>
      <c r="AA54" s="72"/>
      <c r="AB54" s="72"/>
    </row>
    <row r="55" spans="2:30" x14ac:dyDescent="0.35">
      <c r="B55" s="51" t="s">
        <v>71</v>
      </c>
      <c r="C55" s="52"/>
      <c r="D55" s="52">
        <v>31.697970840438842</v>
      </c>
      <c r="E55" s="67"/>
      <c r="F55" s="95"/>
      <c r="G55" s="67"/>
      <c r="H55" s="67"/>
      <c r="I55" s="67"/>
      <c r="J55" s="67"/>
      <c r="K55" s="67"/>
      <c r="L55" s="72"/>
      <c r="M55" s="107">
        <v>860.53599729388532</v>
      </c>
      <c r="N55" s="67">
        <v>95.809193683010463</v>
      </c>
      <c r="O55" s="67"/>
      <c r="P55" s="67"/>
      <c r="Q55" s="67"/>
      <c r="R55" s="107">
        <v>276.48796524207484</v>
      </c>
      <c r="S55" s="67">
        <v>0.86272559219818579</v>
      </c>
      <c r="T55" s="67"/>
      <c r="U55" s="67"/>
      <c r="V55" s="67"/>
      <c r="W55" s="67"/>
      <c r="X55" s="67"/>
      <c r="Y55" s="67"/>
      <c r="Z55" s="67"/>
      <c r="AA55" s="72"/>
      <c r="AB55" s="72"/>
      <c r="AD55" s="57"/>
    </row>
    <row r="56" spans="2:30" x14ac:dyDescent="0.35">
      <c r="B56" s="56" t="s">
        <v>136</v>
      </c>
      <c r="C56" s="52"/>
      <c r="D56" s="53">
        <f>SUM(D47:D55)</f>
        <v>109.8895056462929</v>
      </c>
      <c r="E56" s="72">
        <f t="shared" ref="E56:K56" si="16">SUM(E47:E55)</f>
        <v>125.75842187072683</v>
      </c>
      <c r="F56" s="72">
        <f t="shared" si="16"/>
        <v>0</v>
      </c>
      <c r="G56" s="72">
        <f t="shared" si="16"/>
        <v>0</v>
      </c>
      <c r="H56" s="72">
        <f t="shared" si="16"/>
        <v>1640.7776002510923</v>
      </c>
      <c r="I56" s="72">
        <f t="shared" si="16"/>
        <v>0</v>
      </c>
      <c r="J56" s="72"/>
      <c r="K56" s="72">
        <f t="shared" si="16"/>
        <v>36.548261974955395</v>
      </c>
      <c r="L56" s="72"/>
      <c r="M56" s="72">
        <f t="shared" ref="M56:X56" si="17">SUM(M47:M55)</f>
        <v>5027.2913715150244</v>
      </c>
      <c r="N56" s="72">
        <f t="shared" si="17"/>
        <v>539.47426918041526</v>
      </c>
      <c r="O56" s="72">
        <f>SUM(O47:O55)</f>
        <v>10.222263571740246</v>
      </c>
      <c r="P56" s="72">
        <f t="shared" si="17"/>
        <v>0</v>
      </c>
      <c r="Q56" s="72">
        <f t="shared" si="17"/>
        <v>0</v>
      </c>
      <c r="R56" s="72">
        <f t="shared" si="17"/>
        <v>958.51958381006511</v>
      </c>
      <c r="S56" s="72">
        <f t="shared" si="17"/>
        <v>52.340161813211736</v>
      </c>
      <c r="T56" s="72">
        <f t="shared" si="17"/>
        <v>566.64346636435585</v>
      </c>
      <c r="U56" s="72">
        <f t="shared" si="17"/>
        <v>0</v>
      </c>
      <c r="V56" s="72">
        <f t="shared" si="17"/>
        <v>0</v>
      </c>
      <c r="W56" s="72">
        <f t="shared" si="17"/>
        <v>0</v>
      </c>
      <c r="X56" s="72">
        <f t="shared" si="17"/>
        <v>0</v>
      </c>
      <c r="Y56" s="72"/>
      <c r="Z56" s="72"/>
      <c r="AA56" s="72"/>
      <c r="AB56" s="72"/>
      <c r="AD56" s="57"/>
    </row>
    <row r="57" spans="2:30" x14ac:dyDescent="0.35">
      <c r="B57" s="56" t="s">
        <v>135</v>
      </c>
      <c r="C57" s="53">
        <f>+C58+C59+C60</f>
        <v>0</v>
      </c>
      <c r="D57" s="53">
        <f t="shared" ref="D57" si="18">+D58+D59+D60</f>
        <v>26.854216129645881</v>
      </c>
      <c r="E57" s="53">
        <f t="shared" ref="E57" si="19">+E58+E59+E60</f>
        <v>0</v>
      </c>
      <c r="F57" s="53">
        <f t="shared" ref="F57" si="20">+F58+F59+F60</f>
        <v>0</v>
      </c>
      <c r="G57" s="53">
        <f t="shared" ref="G57" si="21">+G58+G59+G60</f>
        <v>0</v>
      </c>
      <c r="H57" s="53">
        <f t="shared" ref="H57" si="22">+H58+H59+H60</f>
        <v>0</v>
      </c>
      <c r="I57" s="53">
        <f t="shared" ref="I57" si="23">+I58+I59+I60</f>
        <v>0</v>
      </c>
      <c r="J57" s="53">
        <f t="shared" ref="J57" si="24">+J58+J59+J60</f>
        <v>0</v>
      </c>
      <c r="K57" s="53">
        <f t="shared" ref="K57" si="25">+K58+K59+K60</f>
        <v>0</v>
      </c>
      <c r="L57" s="72"/>
      <c r="M57" s="53">
        <f>+M58+M59+M60</f>
        <v>53.903287999999989</v>
      </c>
      <c r="N57" s="53">
        <f t="shared" ref="N57:Q57" si="26">+N58+N59+N60</f>
        <v>4561.743234099763</v>
      </c>
      <c r="O57" s="53">
        <f t="shared" si="26"/>
        <v>6950.2387264691488</v>
      </c>
      <c r="P57" s="53">
        <f t="shared" si="26"/>
        <v>0</v>
      </c>
      <c r="Q57" s="53">
        <f t="shared" si="26"/>
        <v>-34.973307261429362</v>
      </c>
      <c r="R57" s="53">
        <f t="shared" ref="R57" si="27">+R58+R59+R60</f>
        <v>5495.4538994996137</v>
      </c>
      <c r="S57" s="53">
        <f t="shared" ref="S57" si="28">+S58+S59+S60</f>
        <v>0</v>
      </c>
      <c r="T57" s="53">
        <f t="shared" ref="T57" si="29">+T58+T59+T60</f>
        <v>0</v>
      </c>
      <c r="U57" s="53">
        <f t="shared" ref="U57" si="30">+U58+U59+U60</f>
        <v>0</v>
      </c>
      <c r="V57" s="53">
        <f t="shared" ref="V57" si="31">+V58+V59+V60</f>
        <v>0</v>
      </c>
      <c r="W57" s="53">
        <f t="shared" ref="W57" si="32">+W58+W59+W60</f>
        <v>0</v>
      </c>
      <c r="X57" s="53">
        <f t="shared" ref="X57" si="33">+X58+X59+X60</f>
        <v>0</v>
      </c>
      <c r="Y57" s="72"/>
      <c r="Z57" s="72"/>
      <c r="AA57" s="72"/>
      <c r="AB57" s="72"/>
    </row>
    <row r="58" spans="2:30" x14ac:dyDescent="0.35">
      <c r="B58" s="51" t="s">
        <v>132</v>
      </c>
      <c r="C58" s="52"/>
      <c r="D58" s="52">
        <v>26.854216129645881</v>
      </c>
      <c r="E58" s="72"/>
      <c r="F58" s="96"/>
      <c r="G58" s="72"/>
      <c r="H58" s="72"/>
      <c r="I58" s="72"/>
      <c r="J58" s="72"/>
      <c r="K58" s="72"/>
      <c r="L58" s="72"/>
      <c r="M58" s="72"/>
      <c r="N58" s="67">
        <v>4561.743234099763</v>
      </c>
      <c r="O58" s="67">
        <v>6944.4257019046026</v>
      </c>
      <c r="P58" s="72"/>
      <c r="Q58" s="72"/>
      <c r="R58" s="67">
        <v>5495.4538994996137</v>
      </c>
      <c r="S58" s="72"/>
      <c r="T58" s="72"/>
      <c r="U58" s="72"/>
      <c r="V58" s="72"/>
      <c r="W58" s="72">
        <f>W26*W4</f>
        <v>0</v>
      </c>
      <c r="X58" s="72"/>
      <c r="Y58" s="72"/>
      <c r="Z58" s="72"/>
      <c r="AA58" s="72"/>
      <c r="AB58" s="72"/>
    </row>
    <row r="59" spans="2:30" x14ac:dyDescent="0.35">
      <c r="B59" s="51" t="s">
        <v>133</v>
      </c>
      <c r="C59" s="52"/>
      <c r="D59" s="53"/>
      <c r="E59" s="72"/>
      <c r="F59" s="96"/>
      <c r="G59" s="72"/>
      <c r="H59" s="72"/>
      <c r="I59" s="72"/>
      <c r="J59" s="72"/>
      <c r="K59" s="72"/>
      <c r="L59" s="72"/>
      <c r="M59" s="72"/>
      <c r="N59" s="72"/>
      <c r="O59" s="67">
        <v>5.8130245645465877</v>
      </c>
      <c r="P59" s="72"/>
      <c r="Q59" s="67">
        <v>-34.973307261429362</v>
      </c>
      <c r="R59" s="72"/>
      <c r="S59" s="72"/>
      <c r="T59" s="72"/>
      <c r="U59" s="72"/>
      <c r="V59" s="72"/>
      <c r="W59" s="72"/>
      <c r="X59" s="72"/>
      <c r="Y59" s="72"/>
      <c r="Z59" s="72"/>
      <c r="AA59" s="72"/>
      <c r="AB59" s="72"/>
    </row>
    <row r="60" spans="2:30" x14ac:dyDescent="0.35">
      <c r="B60" s="51" t="s">
        <v>134</v>
      </c>
      <c r="C60" s="52"/>
      <c r="D60" s="53"/>
      <c r="E60" s="72"/>
      <c r="F60" s="96"/>
      <c r="G60" s="72"/>
      <c r="H60" s="72"/>
      <c r="I60" s="72"/>
      <c r="J60" s="72"/>
      <c r="K60" s="72"/>
      <c r="L60" s="72"/>
      <c r="M60" s="67">
        <v>53.903287999999989</v>
      </c>
      <c r="N60" s="72"/>
      <c r="O60" s="72"/>
      <c r="P60" s="72"/>
      <c r="Q60" s="72"/>
      <c r="R60" s="72"/>
      <c r="S60" s="72"/>
      <c r="T60" s="72"/>
      <c r="U60" s="72"/>
      <c r="V60" s="72"/>
      <c r="W60" s="72"/>
      <c r="X60" s="72"/>
      <c r="Y60" s="72"/>
      <c r="Z60" s="72"/>
      <c r="AA60" s="72"/>
      <c r="AB60" s="72"/>
    </row>
    <row r="61" spans="2:30" x14ac:dyDescent="0.35">
      <c r="B61" s="55" t="s">
        <v>139</v>
      </c>
      <c r="C61" s="52"/>
      <c r="D61" s="53"/>
      <c r="E61" s="72"/>
      <c r="F61" s="96"/>
      <c r="G61" s="72"/>
      <c r="H61" s="72"/>
      <c r="I61" s="72"/>
      <c r="J61" s="72"/>
      <c r="K61" s="72"/>
      <c r="L61" s="72"/>
      <c r="M61" s="72">
        <v>895.60328542679315</v>
      </c>
      <c r="N61" s="96"/>
      <c r="O61" s="96"/>
      <c r="P61" s="72"/>
      <c r="Q61" s="72"/>
      <c r="R61" s="72">
        <v>432.9736297525497</v>
      </c>
      <c r="S61" s="72"/>
      <c r="T61" s="72"/>
      <c r="U61" s="72"/>
      <c r="V61" s="72"/>
      <c r="W61" s="72"/>
      <c r="X61" s="72"/>
      <c r="Y61" s="72"/>
      <c r="Z61" s="72"/>
      <c r="AA61" s="72"/>
      <c r="AB61" s="72"/>
      <c r="AD61" s="57"/>
    </row>
    <row r="62" spans="2:30" x14ac:dyDescent="0.35">
      <c r="B62" s="55" t="s">
        <v>140</v>
      </c>
      <c r="C62" s="52"/>
      <c r="D62" s="53"/>
      <c r="E62" s="72"/>
      <c r="F62" s="96"/>
      <c r="G62" s="72"/>
      <c r="H62" s="72"/>
      <c r="I62" s="72"/>
      <c r="J62" s="72"/>
      <c r="K62" s="72"/>
      <c r="L62" s="72"/>
      <c r="M62" s="72"/>
      <c r="N62" s="72">
        <v>156.2343866882521</v>
      </c>
      <c r="O62" s="72">
        <v>197.4404756621374</v>
      </c>
      <c r="P62" s="72"/>
      <c r="Q62" s="72"/>
      <c r="R62" s="72"/>
      <c r="S62" s="72"/>
      <c r="T62" s="72"/>
      <c r="U62" s="72"/>
      <c r="V62" s="72"/>
      <c r="W62" s="72"/>
      <c r="X62" s="72"/>
      <c r="Y62" s="72"/>
      <c r="Z62" s="72"/>
      <c r="AA62" s="72"/>
      <c r="AB62" s="72"/>
    </row>
    <row r="63" spans="2:30" ht="15" customHeight="1" x14ac:dyDescent="0.35">
      <c r="B63" s="59" t="s">
        <v>72</v>
      </c>
      <c r="C63" s="59"/>
      <c r="D63" s="60">
        <f>D42+D46+D56+D57+D61+D62</f>
        <v>136.74372177593878</v>
      </c>
      <c r="E63" s="60">
        <f t="shared" ref="E63:K63" si="34">E42+E46+E56+E57+E61+E62</f>
        <v>125.75842187072683</v>
      </c>
      <c r="F63" s="60">
        <f t="shared" si="34"/>
        <v>0</v>
      </c>
      <c r="G63" s="60">
        <f t="shared" si="34"/>
        <v>1172.2458070744779</v>
      </c>
      <c r="H63" s="60">
        <f t="shared" si="34"/>
        <v>1640.7776002510923</v>
      </c>
      <c r="I63" s="60">
        <f t="shared" si="34"/>
        <v>97.553179724356283</v>
      </c>
      <c r="J63" s="60">
        <f t="shared" si="34"/>
        <v>0</v>
      </c>
      <c r="K63" s="60">
        <f t="shared" si="34"/>
        <v>56.666701695940375</v>
      </c>
      <c r="L63" s="97"/>
      <c r="M63" s="60">
        <f>M42+M46+M56+M57+M61+M62</f>
        <v>14951.006793015991</v>
      </c>
      <c r="N63" s="60">
        <f t="shared" ref="N63" si="35">N42+N46+N56+N57+N61+N62</f>
        <v>10697.925595238114</v>
      </c>
      <c r="O63" s="60">
        <f t="shared" ref="O63" si="36">O42+O46+O56+O57+O61+O62</f>
        <v>7158.0835231940082</v>
      </c>
      <c r="P63" s="60">
        <f t="shared" ref="P63" si="37">P42+P46+P56+P57+P61+P62</f>
        <v>44.580112339399982</v>
      </c>
      <c r="Q63" s="60">
        <f t="shared" ref="Q63" si="38">Q42+Q46+Q56+Q57+Q61+Q62</f>
        <v>-34.973307261429362</v>
      </c>
      <c r="R63" s="60">
        <f t="shared" ref="R63" si="39">R42+R46+R56+R57+R61+R62</f>
        <v>7064.8659379614974</v>
      </c>
      <c r="S63" s="60">
        <f t="shared" ref="S63" si="40">S42+S46+S56+S57+S61+S62</f>
        <v>52.340161813211736</v>
      </c>
      <c r="T63" s="60">
        <f t="shared" ref="T63" si="41">T42+T46+T56+T57+T61+T62</f>
        <v>566.64346636435585</v>
      </c>
      <c r="U63" s="60">
        <f t="shared" ref="U63" si="42">U42+U46+U56+U57+U61+U62</f>
        <v>105.1193462980084</v>
      </c>
      <c r="V63" s="60">
        <f t="shared" ref="V63" si="43">V42+V46+V56+V57+V61+V62</f>
        <v>0</v>
      </c>
      <c r="W63" s="60">
        <f t="shared" ref="W63" si="44">W42+W46+W56+W57+W61+W62</f>
        <v>0</v>
      </c>
      <c r="X63" s="60">
        <f t="shared" ref="X63" si="45">X42+X46+X56+X57+X61+X62</f>
        <v>0</v>
      </c>
      <c r="Y63" s="60">
        <f t="shared" ref="Y63" si="46">Y42+Y46+Y56+Y57+Y61+Y62</f>
        <v>0</v>
      </c>
      <c r="Z63" s="60">
        <f t="shared" ref="Z63" si="47">Z42+Z46+Z56+Z57+Z61+Z62</f>
        <v>0</v>
      </c>
      <c r="AA63" s="72"/>
      <c r="AB63" s="72"/>
    </row>
    <row r="64" spans="2:30" s="47" customFormat="1" x14ac:dyDescent="0.35">
      <c r="B64" s="62"/>
      <c r="C64" s="63"/>
      <c r="D64" s="64"/>
      <c r="E64" s="64"/>
      <c r="F64" s="64"/>
      <c r="G64" s="64"/>
      <c r="H64" s="64"/>
      <c r="I64" s="64"/>
      <c r="J64" s="64"/>
      <c r="K64" s="64"/>
      <c r="L64" s="64"/>
      <c r="M64" s="64"/>
      <c r="N64" s="64"/>
      <c r="O64" s="64"/>
      <c r="P64" s="64"/>
      <c r="Q64" s="64"/>
      <c r="R64" s="64"/>
      <c r="S64" s="64"/>
      <c r="T64" s="64"/>
      <c r="U64" s="64"/>
      <c r="V64" s="64"/>
      <c r="W64" s="64"/>
      <c r="X64" s="64"/>
      <c r="Y64" s="64"/>
      <c r="Z64" s="64"/>
      <c r="AA64" s="64"/>
      <c r="AB64" s="65"/>
      <c r="AC64" s="66"/>
    </row>
    <row r="65" spans="2:28" x14ac:dyDescent="0.35">
      <c r="B65" s="70"/>
    </row>
    <row r="66" spans="2:28" x14ac:dyDescent="0.35">
      <c r="D66" s="149" t="s">
        <v>0</v>
      </c>
      <c r="E66" s="150"/>
      <c r="F66" s="150"/>
      <c r="G66" s="150"/>
      <c r="H66" s="150"/>
      <c r="I66" s="150"/>
      <c r="J66" s="150"/>
      <c r="K66" s="150"/>
      <c r="L66" s="151"/>
      <c r="M66" s="152" t="s">
        <v>1</v>
      </c>
      <c r="N66" s="153"/>
      <c r="O66" s="153"/>
      <c r="P66" s="153"/>
      <c r="Q66" s="153"/>
      <c r="R66" s="153"/>
      <c r="S66" s="153"/>
      <c r="T66" s="153"/>
      <c r="U66" s="153"/>
      <c r="V66" s="153"/>
      <c r="W66" s="153"/>
      <c r="X66" s="153"/>
      <c r="Y66" s="153"/>
      <c r="Z66" s="153"/>
      <c r="AA66" s="154"/>
    </row>
    <row r="67" spans="2:28" ht="40.5" x14ac:dyDescent="0.35">
      <c r="B67" s="2" t="s">
        <v>82</v>
      </c>
      <c r="C67" s="3" t="s">
        <v>83</v>
      </c>
      <c r="D67" s="3" t="s">
        <v>84</v>
      </c>
      <c r="E67" s="3" t="s">
        <v>85</v>
      </c>
      <c r="F67" s="3" t="s">
        <v>86</v>
      </c>
      <c r="G67" s="3" t="s">
        <v>87</v>
      </c>
      <c r="H67" s="113" t="s">
        <v>124</v>
      </c>
      <c r="I67" s="3" t="s">
        <v>89</v>
      </c>
      <c r="J67" s="3" t="s">
        <v>90</v>
      </c>
      <c r="K67" s="3" t="s">
        <v>125</v>
      </c>
      <c r="L67" s="3" t="s">
        <v>10</v>
      </c>
      <c r="M67" s="3" t="s">
        <v>92</v>
      </c>
      <c r="N67" s="3" t="s">
        <v>93</v>
      </c>
      <c r="O67" s="3" t="s">
        <v>94</v>
      </c>
      <c r="P67" s="3" t="s">
        <v>95</v>
      </c>
      <c r="Q67" s="3" t="s">
        <v>96</v>
      </c>
      <c r="R67" s="3" t="s">
        <v>97</v>
      </c>
      <c r="S67" s="3" t="s">
        <v>98</v>
      </c>
      <c r="T67" s="3" t="s">
        <v>99</v>
      </c>
      <c r="U67" s="3" t="s">
        <v>100</v>
      </c>
      <c r="V67" s="3" t="s">
        <v>101</v>
      </c>
      <c r="W67" s="3" t="s">
        <v>126</v>
      </c>
      <c r="X67" s="113" t="s">
        <v>127</v>
      </c>
      <c r="Y67" s="113" t="s">
        <v>128</v>
      </c>
      <c r="Z67" s="113" t="s">
        <v>129</v>
      </c>
      <c r="AA67" s="3" t="s">
        <v>22</v>
      </c>
      <c r="AB67" s="3" t="s">
        <v>23</v>
      </c>
    </row>
    <row r="68" spans="2:28" x14ac:dyDescent="0.35">
      <c r="B68" s="46" t="s">
        <v>74</v>
      </c>
      <c r="C68" s="47"/>
      <c r="D68" s="47"/>
      <c r="E68" s="47"/>
      <c r="F68" s="47"/>
      <c r="G68" s="47"/>
      <c r="H68" s="47"/>
      <c r="I68" s="47"/>
      <c r="J68" s="47"/>
      <c r="K68" s="47"/>
      <c r="L68" s="47"/>
      <c r="M68" s="48"/>
      <c r="N68" s="47"/>
      <c r="O68" s="48"/>
      <c r="P68" s="48"/>
      <c r="Q68" s="47"/>
      <c r="R68" s="48"/>
      <c r="S68" s="47"/>
      <c r="T68" s="47"/>
      <c r="U68" s="47"/>
      <c r="V68" s="47"/>
      <c r="W68" s="47"/>
      <c r="X68" s="47"/>
      <c r="Y68" s="47"/>
      <c r="Z68" s="47"/>
      <c r="AA68" s="47"/>
      <c r="AB68" s="47"/>
    </row>
    <row r="69" spans="2:28" x14ac:dyDescent="0.35">
      <c r="B69" s="51" t="s">
        <v>81</v>
      </c>
      <c r="C69" s="52">
        <f>C40*Hoja1!C6</f>
        <v>0</v>
      </c>
      <c r="D69" s="52">
        <f>D40*Hoja1!D6</f>
        <v>0</v>
      </c>
      <c r="E69" s="52">
        <f>E40*Hoja1!E6</f>
        <v>0</v>
      </c>
      <c r="F69" s="52">
        <f>F40*Hoja1!F6</f>
        <v>0</v>
      </c>
      <c r="G69" s="52">
        <f>G40*Hoja1!G6</f>
        <v>17.614189921182799</v>
      </c>
      <c r="H69" s="52">
        <f>H40*Hoja1!H6</f>
        <v>0</v>
      </c>
      <c r="I69" s="52">
        <f>I40*Hoja1!I6</f>
        <v>20.015772387970568</v>
      </c>
      <c r="J69" s="52"/>
      <c r="K69" s="52">
        <f>K40*Hoja1!J6</f>
        <v>1.8592053563913791</v>
      </c>
      <c r="L69" s="52">
        <f>L40*Hoja1!K6</f>
        <v>0</v>
      </c>
      <c r="M69" s="52">
        <f>M40*Hoja1!L6</f>
        <v>2614.4132638378637</v>
      </c>
      <c r="N69" s="52">
        <f>N40*Hoja1!M6</f>
        <v>1767.7554008751708</v>
      </c>
      <c r="O69" s="52">
        <f>O40*Hoja1!N6</f>
        <v>0</v>
      </c>
      <c r="P69" s="52">
        <f>P40*Hoja1!O6</f>
        <v>0.29104495140148201</v>
      </c>
      <c r="Q69" s="52">
        <f>Q40*Hoja1!P6</f>
        <v>0</v>
      </c>
      <c r="R69" s="52">
        <f>R40*Hoja1!Q6</f>
        <v>0</v>
      </c>
      <c r="S69" s="52">
        <f>S40*Hoja1!R6</f>
        <v>0</v>
      </c>
      <c r="T69" s="52">
        <f>T40*Hoja1!S6</f>
        <v>0</v>
      </c>
      <c r="U69" s="52">
        <f>U40*Hoja1!T6</f>
        <v>11.228305494195938</v>
      </c>
      <c r="V69" s="52">
        <f>V40*Hoja1!U6</f>
        <v>0</v>
      </c>
      <c r="W69" s="52">
        <f>W40*Hoja1!V6</f>
        <v>0</v>
      </c>
      <c r="X69" s="52">
        <f>X40*Hoja1!W6</f>
        <v>0</v>
      </c>
      <c r="Y69" s="52">
        <f>Y40*Hoja1!X6</f>
        <v>0</v>
      </c>
      <c r="Z69" s="52">
        <f>Z40*Hoja1!Y6</f>
        <v>0</v>
      </c>
      <c r="AA69" s="52">
        <f>AA40*Hoja1!Z6</f>
        <v>0</v>
      </c>
      <c r="AB69" s="52">
        <f>AB40*Hoja1!AA6</f>
        <v>0</v>
      </c>
    </row>
    <row r="70" spans="2:28" x14ac:dyDescent="0.35">
      <c r="B70" s="51" t="s">
        <v>57</v>
      </c>
      <c r="C70" s="52">
        <f>C41*Hoja1!C7</f>
        <v>0</v>
      </c>
      <c r="D70" s="52">
        <f>D41*Hoja1!D7</f>
        <v>0</v>
      </c>
      <c r="E70" s="52">
        <f>E41*Hoja1!E7</f>
        <v>0</v>
      </c>
      <c r="F70" s="52">
        <f>F41*Hoja1!F7</f>
        <v>0</v>
      </c>
      <c r="G70" s="52">
        <f>G41*Hoja1!G7</f>
        <v>113.38078740172482</v>
      </c>
      <c r="H70" s="52">
        <f>H41*Hoja1!H7</f>
        <v>0</v>
      </c>
      <c r="I70" s="52">
        <f>I41*Hoja1!I7</f>
        <v>0</v>
      </c>
      <c r="J70" s="52"/>
      <c r="K70" s="52">
        <f>K41*Hoja1!J7</f>
        <v>0.1526386157071187</v>
      </c>
      <c r="L70" s="52">
        <f>L41*Hoja1!K7</f>
        <v>0</v>
      </c>
      <c r="M70" s="52">
        <f>M41*Hoja1!L7</f>
        <v>226.80278050899355</v>
      </c>
      <c r="N70" s="52">
        <f>N41*Hoja1!M7</f>
        <v>399.86234176300843</v>
      </c>
      <c r="O70" s="52">
        <f>O41*Hoja1!N7</f>
        <v>0</v>
      </c>
      <c r="P70" s="52">
        <f>P41*Hoja1!O7</f>
        <v>0.33372105737572683</v>
      </c>
      <c r="Q70" s="52">
        <f>Q41*Hoja1!P7</f>
        <v>0</v>
      </c>
      <c r="R70" s="52">
        <f>R41*Hoja1!Q7</f>
        <v>0</v>
      </c>
      <c r="S70" s="52">
        <f>S41*Hoja1!R7</f>
        <v>0</v>
      </c>
      <c r="T70" s="52">
        <f>T41*Hoja1!S7</f>
        <v>0</v>
      </c>
      <c r="U70" s="52">
        <f>U41*Hoja1!T7</f>
        <v>9.231666083372378</v>
      </c>
      <c r="V70" s="52">
        <f>V41*Hoja1!U7</f>
        <v>0</v>
      </c>
      <c r="W70" s="52">
        <f>W41*Hoja1!V7</f>
        <v>0</v>
      </c>
      <c r="X70" s="52">
        <f>X41*Hoja1!W7</f>
        <v>0</v>
      </c>
      <c r="Y70" s="52">
        <f>Y41*Hoja1!X7</f>
        <v>0</v>
      </c>
      <c r="Z70" s="52">
        <f>Z41*Hoja1!Y7</f>
        <v>0</v>
      </c>
      <c r="AA70" s="52">
        <f>AA41*Hoja1!Z7</f>
        <v>0</v>
      </c>
      <c r="AB70" s="52">
        <f>AB41*Hoja1!AA7</f>
        <v>0</v>
      </c>
    </row>
    <row r="71" spans="2:28" x14ac:dyDescent="0.35">
      <c r="B71" s="55" t="s">
        <v>58</v>
      </c>
      <c r="C71" s="52">
        <f>SUM(C69:C70)</f>
        <v>0</v>
      </c>
      <c r="D71" s="52">
        <f t="shared" ref="D71:AA71" si="48">SUM(D69:D70)</f>
        <v>0</v>
      </c>
      <c r="E71" s="52">
        <f t="shared" si="48"/>
        <v>0</v>
      </c>
      <c r="F71" s="52">
        <f t="shared" si="48"/>
        <v>0</v>
      </c>
      <c r="G71" s="52">
        <f t="shared" si="48"/>
        <v>130.99497732290763</v>
      </c>
      <c r="H71" s="52">
        <f t="shared" si="48"/>
        <v>0</v>
      </c>
      <c r="I71" s="52">
        <f t="shared" si="48"/>
        <v>20.015772387970568</v>
      </c>
      <c r="J71" s="52">
        <f t="shared" si="48"/>
        <v>0</v>
      </c>
      <c r="K71" s="52">
        <f t="shared" si="48"/>
        <v>2.011843972098498</v>
      </c>
      <c r="L71" s="52">
        <f t="shared" si="48"/>
        <v>0</v>
      </c>
      <c r="M71" s="52">
        <f t="shared" si="48"/>
        <v>2841.2160443468574</v>
      </c>
      <c r="N71" s="52">
        <f t="shared" si="48"/>
        <v>2167.6177426381792</v>
      </c>
      <c r="O71" s="52">
        <f t="shared" si="48"/>
        <v>0</v>
      </c>
      <c r="P71" s="52">
        <f t="shared" si="48"/>
        <v>0.62476600877720889</v>
      </c>
      <c r="Q71" s="52">
        <f t="shared" si="48"/>
        <v>0</v>
      </c>
      <c r="R71" s="52">
        <f t="shared" si="48"/>
        <v>0</v>
      </c>
      <c r="S71" s="52">
        <f t="shared" si="48"/>
        <v>0</v>
      </c>
      <c r="T71" s="52">
        <f t="shared" si="48"/>
        <v>0</v>
      </c>
      <c r="U71" s="52">
        <f t="shared" si="48"/>
        <v>20.459971577568318</v>
      </c>
      <c r="V71" s="52">
        <f t="shared" si="48"/>
        <v>0</v>
      </c>
      <c r="W71" s="52">
        <f t="shared" si="48"/>
        <v>0</v>
      </c>
      <c r="X71" s="52">
        <f t="shared" si="48"/>
        <v>0</v>
      </c>
      <c r="Y71" s="52">
        <f t="shared" ref="Y71:Z71" si="49">SUM(Y69:Y70)</f>
        <v>0</v>
      </c>
      <c r="Z71" s="52">
        <f t="shared" si="49"/>
        <v>0</v>
      </c>
      <c r="AA71" s="52">
        <f t="shared" si="48"/>
        <v>0</v>
      </c>
      <c r="AB71" s="52">
        <f>AB42*Hoja1!AA8</f>
        <v>0</v>
      </c>
    </row>
    <row r="72" spans="2:28" x14ac:dyDescent="0.35">
      <c r="B72" s="51" t="s">
        <v>59</v>
      </c>
      <c r="C72" s="52">
        <f>C43*Hoja1!C9</f>
        <v>0</v>
      </c>
      <c r="D72" s="52">
        <f>D43*Hoja1!D9</f>
        <v>0</v>
      </c>
      <c r="E72" s="52">
        <f>E43*Hoja1!E9</f>
        <v>0</v>
      </c>
      <c r="F72" s="52">
        <f>F43*Hoja1!F9</f>
        <v>0</v>
      </c>
      <c r="G72" s="52">
        <f>G43*Hoja1!G9</f>
        <v>0</v>
      </c>
      <c r="H72" s="52">
        <f>H43*Hoja1!H9</f>
        <v>0</v>
      </c>
      <c r="I72" s="52">
        <f>I43*Hoja1!I9</f>
        <v>0</v>
      </c>
      <c r="J72" s="52"/>
      <c r="K72" s="52">
        <f>K43*Hoja1!J9</f>
        <v>0</v>
      </c>
      <c r="L72" s="52">
        <f>L43*Hoja1!K9</f>
        <v>0</v>
      </c>
      <c r="M72" s="52">
        <f>M43*Hoja1!L9</f>
        <v>203.24947398480026</v>
      </c>
      <c r="N72" s="52">
        <f>N43*Hoja1!M9</f>
        <v>110.40730090929155</v>
      </c>
      <c r="O72" s="52">
        <f>O43*Hoja1!N9</f>
        <v>2.5670106228516797E-2</v>
      </c>
      <c r="P72" s="52">
        <f>P43*Hoja1!O9</f>
        <v>0</v>
      </c>
      <c r="Q72" s="52">
        <f>Q43*Hoja1!P9</f>
        <v>0</v>
      </c>
      <c r="R72" s="52">
        <f>R43*Hoja1!Q9</f>
        <v>0</v>
      </c>
      <c r="S72" s="52">
        <f>S43*Hoja1!R9</f>
        <v>0</v>
      </c>
      <c r="T72" s="52">
        <f>T43*Hoja1!S9</f>
        <v>0</v>
      </c>
      <c r="U72" s="52">
        <f>U43*Hoja1!T9</f>
        <v>0.24821780706442068</v>
      </c>
      <c r="V72" s="52">
        <f>V43*Hoja1!U9</f>
        <v>0</v>
      </c>
      <c r="W72" s="52">
        <f>W43*Hoja1!V9</f>
        <v>0</v>
      </c>
      <c r="X72" s="52">
        <f>X43*Hoja1!W9</f>
        <v>0</v>
      </c>
      <c r="Y72" s="52">
        <f>Y43*Hoja1!X9</f>
        <v>0</v>
      </c>
      <c r="Z72" s="52">
        <f>Z43*Hoja1!Y9</f>
        <v>0</v>
      </c>
      <c r="AA72" s="52">
        <f>AA43*Hoja1!Z9</f>
        <v>0</v>
      </c>
      <c r="AB72" s="52">
        <f>AB43*Hoja1!AA9</f>
        <v>0</v>
      </c>
    </row>
    <row r="73" spans="2:28" x14ac:dyDescent="0.35">
      <c r="B73" s="51" t="s">
        <v>60</v>
      </c>
      <c r="C73" s="52">
        <f>C44*Hoja1!C10</f>
        <v>0</v>
      </c>
      <c r="D73" s="52">
        <f>D44*Hoja1!D10</f>
        <v>0</v>
      </c>
      <c r="E73" s="52">
        <f>E44*Hoja1!E10</f>
        <v>0</v>
      </c>
      <c r="F73" s="52">
        <f>F44*Hoja1!F10</f>
        <v>0</v>
      </c>
      <c r="G73" s="52">
        <f>G44*Hoja1!G10</f>
        <v>2.2734160922542802E-2</v>
      </c>
      <c r="H73" s="52">
        <f>H44*Hoja1!H10</f>
        <v>0</v>
      </c>
      <c r="I73" s="52">
        <f>I44*Hoja1!I10</f>
        <v>2.015166503389231</v>
      </c>
      <c r="J73" s="52"/>
      <c r="K73" s="52">
        <f>K44*Hoja1!J10</f>
        <v>0</v>
      </c>
      <c r="L73" s="52">
        <f>L44*Hoja1!K10</f>
        <v>0</v>
      </c>
      <c r="M73" s="52">
        <f>M44*Hoja1!L10</f>
        <v>812.86989809629631</v>
      </c>
      <c r="N73" s="52">
        <f>N44*Hoja1!M10</f>
        <v>103.28721870691066</v>
      </c>
      <c r="O73" s="52">
        <f>O44*Hoja1!N10</f>
        <v>0</v>
      </c>
      <c r="P73" s="52">
        <f>P44*Hoja1!O10</f>
        <v>0</v>
      </c>
      <c r="Q73" s="52">
        <f>Q44*Hoja1!P10</f>
        <v>0</v>
      </c>
      <c r="R73" s="52">
        <f>R44*Hoja1!Q10</f>
        <v>126.75593098496056</v>
      </c>
      <c r="S73" s="52">
        <f>S44*Hoja1!R10</f>
        <v>0</v>
      </c>
      <c r="T73" s="52">
        <f>T44*Hoja1!S10</f>
        <v>0</v>
      </c>
      <c r="U73" s="52">
        <f>U44*Hoja1!T10</f>
        <v>0</v>
      </c>
      <c r="V73" s="52">
        <f>V44*Hoja1!U10</f>
        <v>0</v>
      </c>
      <c r="W73" s="52">
        <f>W44*Hoja1!V10</f>
        <v>0</v>
      </c>
      <c r="X73" s="52">
        <f>X44*Hoja1!W10</f>
        <v>0</v>
      </c>
      <c r="Y73" s="52">
        <f>Y44*Hoja1!X10</f>
        <v>0</v>
      </c>
      <c r="Z73" s="52">
        <f>Z44*Hoja1!Y10</f>
        <v>0</v>
      </c>
      <c r="AA73" s="52">
        <f>AA44*Hoja1!Z10</f>
        <v>0</v>
      </c>
      <c r="AB73" s="52">
        <f>AB44*Hoja1!AA10</f>
        <v>0</v>
      </c>
    </row>
    <row r="74" spans="2:28" x14ac:dyDescent="0.35">
      <c r="B74" s="51" t="s">
        <v>61</v>
      </c>
      <c r="C74" s="52">
        <f>C45*Hoja1!C11</f>
        <v>0</v>
      </c>
      <c r="D74" s="52">
        <f>D45*Hoja1!D11</f>
        <v>0</v>
      </c>
      <c r="E74" s="52">
        <f>E45*Hoja1!E11</f>
        <v>0</v>
      </c>
      <c r="F74" s="52">
        <f>F45*Hoja1!F11</f>
        <v>0</v>
      </c>
      <c r="G74" s="52">
        <f>G45*Hoja1!G11</f>
        <v>0</v>
      </c>
      <c r="H74" s="52">
        <f>H45*Hoja1!H11</f>
        <v>0</v>
      </c>
      <c r="I74" s="52">
        <f>I45*Hoja1!I11</f>
        <v>0</v>
      </c>
      <c r="J74" s="52"/>
      <c r="K74" s="52">
        <f>K45*Hoja1!J11</f>
        <v>0</v>
      </c>
      <c r="L74" s="52">
        <f>L45*Hoja1!K11</f>
        <v>0</v>
      </c>
      <c r="M74" s="52">
        <f>M45*Hoja1!L11</f>
        <v>851.1454177212928</v>
      </c>
      <c r="N74" s="52">
        <f>N45*Hoja1!M11</f>
        <v>70.284574897475835</v>
      </c>
      <c r="O74" s="52">
        <f>O45*Hoja1!N11</f>
        <v>0</v>
      </c>
      <c r="P74" s="52">
        <f>P45*Hoja1!O11</f>
        <v>0</v>
      </c>
      <c r="Q74" s="52">
        <f>Q45*Hoja1!P11</f>
        <v>0</v>
      </c>
      <c r="R74" s="52">
        <f>R45*Hoja1!Q11</f>
        <v>0</v>
      </c>
      <c r="S74" s="52">
        <f>S45*Hoja1!R11</f>
        <v>0</v>
      </c>
      <c r="T74" s="52">
        <f>T45*Hoja1!S11</f>
        <v>0</v>
      </c>
      <c r="U74" s="52">
        <f>U45*Hoja1!T11</f>
        <v>0</v>
      </c>
      <c r="V74" s="52">
        <f>V45*Hoja1!U11</f>
        <v>0</v>
      </c>
      <c r="W74" s="52">
        <f>W45*Hoja1!V11</f>
        <v>0</v>
      </c>
      <c r="X74" s="52">
        <f>X45*Hoja1!W11</f>
        <v>0</v>
      </c>
      <c r="Y74" s="52">
        <f>Y45*Hoja1!X11</f>
        <v>0</v>
      </c>
      <c r="Z74" s="52">
        <f>Z45*Hoja1!Y11</f>
        <v>0</v>
      </c>
      <c r="AA74" s="52">
        <f>AA45*Hoja1!Z11</f>
        <v>0</v>
      </c>
      <c r="AB74" s="52">
        <f>AB45*Hoja1!AA11</f>
        <v>0</v>
      </c>
    </row>
    <row r="75" spans="2:28" x14ac:dyDescent="0.35">
      <c r="B75" s="56" t="s">
        <v>141</v>
      </c>
      <c r="C75" s="52">
        <f>SUM(C72:C74)</f>
        <v>0</v>
      </c>
      <c r="D75" s="52">
        <f t="shared" ref="D75:AB75" si="50">SUM(D72:D74)</f>
        <v>0</v>
      </c>
      <c r="E75" s="52">
        <f t="shared" si="50"/>
        <v>0</v>
      </c>
      <c r="F75" s="52">
        <f t="shared" si="50"/>
        <v>0</v>
      </c>
      <c r="G75" s="52">
        <f t="shared" si="50"/>
        <v>2.2734160922542802E-2</v>
      </c>
      <c r="H75" s="52">
        <f t="shared" si="50"/>
        <v>0</v>
      </c>
      <c r="I75" s="52">
        <f t="shared" si="50"/>
        <v>2.015166503389231</v>
      </c>
      <c r="J75" s="52">
        <f t="shared" si="50"/>
        <v>0</v>
      </c>
      <c r="K75" s="52">
        <f t="shared" si="50"/>
        <v>0</v>
      </c>
      <c r="L75" s="52">
        <f t="shared" si="50"/>
        <v>0</v>
      </c>
      <c r="M75" s="52">
        <f t="shared" si="50"/>
        <v>1867.2647898023893</v>
      </c>
      <c r="N75" s="52">
        <f t="shared" si="50"/>
        <v>283.97909451367809</v>
      </c>
      <c r="O75" s="52">
        <f t="shared" si="50"/>
        <v>2.5670106228516797E-2</v>
      </c>
      <c r="P75" s="52">
        <f t="shared" si="50"/>
        <v>0</v>
      </c>
      <c r="Q75" s="52">
        <f t="shared" si="50"/>
        <v>0</v>
      </c>
      <c r="R75" s="52">
        <f t="shared" si="50"/>
        <v>126.75593098496056</v>
      </c>
      <c r="S75" s="52">
        <f t="shared" si="50"/>
        <v>0</v>
      </c>
      <c r="T75" s="52">
        <f t="shared" si="50"/>
        <v>0</v>
      </c>
      <c r="U75" s="52">
        <f t="shared" si="50"/>
        <v>0.24821780706442068</v>
      </c>
      <c r="V75" s="52">
        <f t="shared" si="50"/>
        <v>0</v>
      </c>
      <c r="W75" s="52">
        <f t="shared" si="50"/>
        <v>0</v>
      </c>
      <c r="X75" s="52">
        <f t="shared" si="50"/>
        <v>0</v>
      </c>
      <c r="Y75" s="52">
        <f t="shared" ref="Y75:Z75" si="51">SUM(Y72:Y74)</f>
        <v>0</v>
      </c>
      <c r="Z75" s="52">
        <f t="shared" si="51"/>
        <v>0</v>
      </c>
      <c r="AA75" s="52">
        <f t="shared" si="50"/>
        <v>0</v>
      </c>
      <c r="AB75" s="52">
        <f t="shared" si="50"/>
        <v>0</v>
      </c>
    </row>
    <row r="76" spans="2:28" x14ac:dyDescent="0.35">
      <c r="B76" s="51" t="s">
        <v>63</v>
      </c>
      <c r="C76" s="52">
        <f>C47*Hoja1!C13</f>
        <v>0</v>
      </c>
      <c r="D76" s="52">
        <f>D47*Hoja1!D13</f>
        <v>14.114009492100578</v>
      </c>
      <c r="E76" s="52">
        <f>E47*Hoja1!E13</f>
        <v>0</v>
      </c>
      <c r="F76" s="52">
        <f>F47*Hoja1!F13</f>
        <v>0</v>
      </c>
      <c r="G76" s="52">
        <f>G47*Hoja1!G13</f>
        <v>0</v>
      </c>
      <c r="H76" s="52">
        <f>H47*Hoja1!H13</f>
        <v>1066.5054401632101</v>
      </c>
      <c r="I76" s="52">
        <f>I47*Hoja1!I13</f>
        <v>0</v>
      </c>
      <c r="J76" s="52"/>
      <c r="K76" s="52">
        <f>K47*Hoja1!J13</f>
        <v>0</v>
      </c>
      <c r="L76" s="52">
        <f>L47*Hoja1!K13</f>
        <v>0</v>
      </c>
      <c r="M76" s="52">
        <f>M47*Hoja1!L13</f>
        <v>88.057756227182409</v>
      </c>
      <c r="N76" s="52">
        <f>N47*Hoja1!M13</f>
        <v>0</v>
      </c>
      <c r="O76" s="52">
        <f>O47*Hoja1!N13</f>
        <v>0</v>
      </c>
      <c r="P76" s="52">
        <f>P47*Hoja1!O13</f>
        <v>0</v>
      </c>
      <c r="Q76" s="52">
        <f>Q47*Hoja1!P13</f>
        <v>0</v>
      </c>
      <c r="R76" s="52">
        <f>R47*Hoja1!Q13</f>
        <v>42.209322148770731</v>
      </c>
      <c r="S76" s="52">
        <f>S47*Hoja1!R13</f>
        <v>0</v>
      </c>
      <c r="T76" s="52">
        <f>T47*Hoja1!S13</f>
        <v>0</v>
      </c>
      <c r="U76" s="52">
        <f>U47*Hoja1!T13</f>
        <v>0</v>
      </c>
      <c r="V76" s="52">
        <f>V47*Hoja1!U13</f>
        <v>0</v>
      </c>
      <c r="W76" s="52">
        <f>W47*Hoja1!V13</f>
        <v>0</v>
      </c>
      <c r="X76" s="52">
        <f>X47*Hoja1!W13</f>
        <v>0</v>
      </c>
      <c r="Y76" s="52">
        <f>Y47*Hoja1!X13</f>
        <v>0</v>
      </c>
      <c r="Z76" s="52">
        <f>Z47*Hoja1!Y13</f>
        <v>0</v>
      </c>
      <c r="AA76" s="52">
        <f>AA47*Hoja1!Z13</f>
        <v>0</v>
      </c>
      <c r="AB76" s="52">
        <f>AB47*Hoja1!AA13</f>
        <v>0</v>
      </c>
    </row>
    <row r="77" spans="2:28" x14ac:dyDescent="0.35">
      <c r="B77" s="51" t="s">
        <v>64</v>
      </c>
      <c r="C77" s="52">
        <f>C48*Hoja1!C14</f>
        <v>0</v>
      </c>
      <c r="D77" s="52">
        <f>D48*Hoja1!D14</f>
        <v>12.888593991921644</v>
      </c>
      <c r="E77" s="52">
        <f>E48*Hoja1!E14</f>
        <v>0</v>
      </c>
      <c r="F77" s="52">
        <f>F48*Hoja1!F14</f>
        <v>0</v>
      </c>
      <c r="G77" s="52">
        <f>G48*Hoja1!G14</f>
        <v>0</v>
      </c>
      <c r="H77" s="52">
        <f>H48*Hoja1!H14</f>
        <v>0</v>
      </c>
      <c r="I77" s="52">
        <f>I48*Hoja1!I14</f>
        <v>0</v>
      </c>
      <c r="J77" s="52"/>
      <c r="K77" s="52">
        <f>K48*Hoja1!J14</f>
        <v>12.791891691234385</v>
      </c>
      <c r="L77" s="52">
        <f>L48*Hoja1!K14</f>
        <v>0</v>
      </c>
      <c r="M77" s="52">
        <f>M48*Hoja1!L14</f>
        <v>1054.2046047335909</v>
      </c>
      <c r="N77" s="52">
        <f>N48*Hoja1!M14</f>
        <v>114.68540252233115</v>
      </c>
      <c r="O77" s="52">
        <f>O48*Hoja1!N14</f>
        <v>1.7017733782995943</v>
      </c>
      <c r="P77" s="52">
        <f>P48*Hoja1!O14</f>
        <v>0</v>
      </c>
      <c r="Q77" s="52">
        <f>Q48*Hoja1!P14</f>
        <v>0</v>
      </c>
      <c r="R77" s="52">
        <f>R48*Hoja1!Q14</f>
        <v>105.77883656867357</v>
      </c>
      <c r="S77" s="52">
        <f>S48*Hoja1!R14</f>
        <v>10.374337035409699</v>
      </c>
      <c r="T77" s="52">
        <f>T48*Hoja1!S14</f>
        <v>0</v>
      </c>
      <c r="U77" s="52">
        <f>U48*Hoja1!T14</f>
        <v>0</v>
      </c>
      <c r="V77" s="52">
        <f>V48*Hoja1!U14</f>
        <v>0</v>
      </c>
      <c r="W77" s="52">
        <f>W48*Hoja1!V14</f>
        <v>0</v>
      </c>
      <c r="X77" s="52">
        <f>X48*Hoja1!W14</f>
        <v>0</v>
      </c>
      <c r="Y77" s="52">
        <f>Y48*Hoja1!X14</f>
        <v>0</v>
      </c>
      <c r="Z77" s="52">
        <f>Z48*Hoja1!Y14</f>
        <v>0</v>
      </c>
      <c r="AA77" s="52">
        <f>AA48*Hoja1!Z14</f>
        <v>0</v>
      </c>
      <c r="AB77" s="52">
        <f>AB48*Hoja1!AA14</f>
        <v>0</v>
      </c>
    </row>
    <row r="78" spans="2:28" x14ac:dyDescent="0.35">
      <c r="B78" s="51" t="s">
        <v>65</v>
      </c>
      <c r="C78" s="52">
        <f>C49*Hoja1!C15</f>
        <v>0</v>
      </c>
      <c r="D78" s="52">
        <f>D49*Hoja1!D15</f>
        <v>0.11767347863059942</v>
      </c>
      <c r="E78" s="52">
        <f>E49*Hoja1!E15</f>
        <v>0</v>
      </c>
      <c r="F78" s="52">
        <f>F49*Hoja1!F15</f>
        <v>0</v>
      </c>
      <c r="G78" s="52">
        <f>G49*Hoja1!G15</f>
        <v>0</v>
      </c>
      <c r="H78" s="52">
        <f>H49*Hoja1!H15</f>
        <v>0</v>
      </c>
      <c r="I78" s="52">
        <f>I49*Hoja1!I15</f>
        <v>0</v>
      </c>
      <c r="J78" s="52"/>
      <c r="K78" s="52">
        <f>K49*Hoja1!J15</f>
        <v>0</v>
      </c>
      <c r="L78" s="52">
        <f>L49*Hoja1!K15</f>
        <v>0</v>
      </c>
      <c r="M78" s="52">
        <f>M49*Hoja1!L15</f>
        <v>15.847844443373788</v>
      </c>
      <c r="N78" s="52">
        <f>N49*Hoja1!M15</f>
        <v>0.39854327161718078</v>
      </c>
      <c r="O78" s="52">
        <f>O49*Hoja1!N15</f>
        <v>0</v>
      </c>
      <c r="P78" s="52">
        <f>P49*Hoja1!O15</f>
        <v>0</v>
      </c>
      <c r="Q78" s="52">
        <f>Q49*Hoja1!P15</f>
        <v>0</v>
      </c>
      <c r="R78" s="52">
        <f>R49*Hoja1!Q15</f>
        <v>0.9677635450448786</v>
      </c>
      <c r="S78" s="52">
        <f>S49*Hoja1!R15</f>
        <v>9.6648252440591012E-2</v>
      </c>
      <c r="T78" s="52">
        <f>T49*Hoja1!S15</f>
        <v>0</v>
      </c>
      <c r="U78" s="52">
        <f>U49*Hoja1!T15</f>
        <v>0</v>
      </c>
      <c r="V78" s="52">
        <f>V49*Hoja1!U15</f>
        <v>0</v>
      </c>
      <c r="W78" s="52">
        <f>W49*Hoja1!V15</f>
        <v>0</v>
      </c>
      <c r="X78" s="52">
        <f>X49*Hoja1!W15</f>
        <v>0</v>
      </c>
      <c r="Y78" s="52">
        <f>Y49*Hoja1!X15</f>
        <v>0</v>
      </c>
      <c r="Z78" s="52">
        <f>Z49*Hoja1!Y15</f>
        <v>0</v>
      </c>
      <c r="AA78" s="52">
        <f>AA49*Hoja1!Z15</f>
        <v>0</v>
      </c>
      <c r="AB78" s="52">
        <f>AB49*Hoja1!AA15</f>
        <v>0</v>
      </c>
    </row>
    <row r="79" spans="2:28" x14ac:dyDescent="0.35">
      <c r="B79" s="51" t="s">
        <v>66</v>
      </c>
      <c r="C79" s="52">
        <f>C50*Hoja1!C16</f>
        <v>0</v>
      </c>
      <c r="D79" s="52">
        <f>D50*Hoja1!D16</f>
        <v>0.86440754064344438</v>
      </c>
      <c r="E79" s="52">
        <f>E50*Hoja1!E16</f>
        <v>0</v>
      </c>
      <c r="F79" s="52">
        <f>F50*Hoja1!F16</f>
        <v>0</v>
      </c>
      <c r="G79" s="52">
        <f>G50*Hoja1!G16</f>
        <v>0</v>
      </c>
      <c r="H79" s="52">
        <f>H50*Hoja1!H16</f>
        <v>0</v>
      </c>
      <c r="I79" s="52">
        <f>I50*Hoja1!I16</f>
        <v>0</v>
      </c>
      <c r="J79" s="52"/>
      <c r="K79" s="52">
        <f>K50*Hoja1!J16</f>
        <v>0</v>
      </c>
      <c r="L79" s="52">
        <f>L50*Hoja1!K16</f>
        <v>0</v>
      </c>
      <c r="M79" s="52">
        <f>M50*Hoja1!L16</f>
        <v>137.84543069365185</v>
      </c>
      <c r="N79" s="52">
        <f>N50*Hoja1!M16</f>
        <v>3.5218354453722768E-2</v>
      </c>
      <c r="O79" s="52">
        <f>O50*Hoja1!N16</f>
        <v>0</v>
      </c>
      <c r="P79" s="52">
        <f>P50*Hoja1!O16</f>
        <v>0</v>
      </c>
      <c r="Q79" s="52">
        <f>Q50*Hoja1!P16</f>
        <v>0</v>
      </c>
      <c r="R79" s="52">
        <f>R50*Hoja1!Q16</f>
        <v>7.1090114410800878</v>
      </c>
      <c r="S79" s="52">
        <f>S50*Hoja1!R16</f>
        <v>2.8478753209653256</v>
      </c>
      <c r="T79" s="52">
        <f>T50*Hoja1!S16</f>
        <v>0</v>
      </c>
      <c r="U79" s="52">
        <f>U50*Hoja1!T16</f>
        <v>0</v>
      </c>
      <c r="V79" s="52">
        <f>V50*Hoja1!U16</f>
        <v>0</v>
      </c>
      <c r="W79" s="52">
        <f>W50*Hoja1!V16</f>
        <v>0</v>
      </c>
      <c r="X79" s="52">
        <f>X50*Hoja1!W16</f>
        <v>0</v>
      </c>
      <c r="Y79" s="52">
        <f>Y50*Hoja1!X16</f>
        <v>0</v>
      </c>
      <c r="Z79" s="52">
        <f>Z50*Hoja1!Y16</f>
        <v>0</v>
      </c>
      <c r="AA79" s="52">
        <f>AA50*Hoja1!Z16</f>
        <v>0</v>
      </c>
      <c r="AB79" s="52">
        <f>AB50*Hoja1!AA16</f>
        <v>0</v>
      </c>
    </row>
    <row r="80" spans="2:28" x14ac:dyDescent="0.35">
      <c r="B80" s="51" t="s">
        <v>67</v>
      </c>
      <c r="C80" s="52">
        <f>C51*Hoja1!C17</f>
        <v>0</v>
      </c>
      <c r="D80" s="52">
        <f>D51*Hoja1!D17</f>
        <v>0</v>
      </c>
      <c r="E80" s="52">
        <f>E51*Hoja1!E17</f>
        <v>0</v>
      </c>
      <c r="F80" s="52">
        <f>F51*Hoja1!F17</f>
        <v>0</v>
      </c>
      <c r="G80" s="52">
        <f>G51*Hoja1!G17</f>
        <v>0</v>
      </c>
      <c r="H80" s="52">
        <f>H51*Hoja1!H17</f>
        <v>0</v>
      </c>
      <c r="I80" s="52">
        <f>I51*Hoja1!I17</f>
        <v>0</v>
      </c>
      <c r="J80" s="52"/>
      <c r="K80" s="52">
        <f>K51*Hoja1!J17</f>
        <v>0</v>
      </c>
      <c r="L80" s="52">
        <f>L51*Hoja1!K17</f>
        <v>0</v>
      </c>
      <c r="M80" s="52">
        <f>M51*Hoja1!L17</f>
        <v>157.9692679631294</v>
      </c>
      <c r="N80" s="52">
        <f>N51*Hoja1!M17</f>
        <v>11.824391939289002</v>
      </c>
      <c r="O80" s="52">
        <f>O51*Hoja1!N17</f>
        <v>0</v>
      </c>
      <c r="P80" s="52">
        <f>P51*Hoja1!O17</f>
        <v>0</v>
      </c>
      <c r="Q80" s="52">
        <f>Q51*Hoja1!P17</f>
        <v>0</v>
      </c>
      <c r="R80" s="52">
        <f>R51*Hoja1!Q17</f>
        <v>0</v>
      </c>
      <c r="S80" s="52">
        <f>S51*Hoja1!R17</f>
        <v>4.4116855144941018</v>
      </c>
      <c r="T80" s="52">
        <f>T51*Hoja1!S17</f>
        <v>0</v>
      </c>
      <c r="U80" s="52">
        <f>U51*Hoja1!T17</f>
        <v>0</v>
      </c>
      <c r="V80" s="52">
        <f>V51*Hoja1!U17</f>
        <v>0</v>
      </c>
      <c r="W80" s="52">
        <f>W51*Hoja1!V17</f>
        <v>0</v>
      </c>
      <c r="X80" s="52">
        <f>X51*Hoja1!W17</f>
        <v>0</v>
      </c>
      <c r="Y80" s="52">
        <f>Y51*Hoja1!X17</f>
        <v>0</v>
      </c>
      <c r="Z80" s="52">
        <f>Z51*Hoja1!Y17</f>
        <v>0</v>
      </c>
      <c r="AA80" s="52">
        <f>AA51*Hoja1!Z17</f>
        <v>0</v>
      </c>
      <c r="AB80" s="52">
        <f>AB51*Hoja1!AA17</f>
        <v>0</v>
      </c>
    </row>
    <row r="81" spans="2:28" x14ac:dyDescent="0.35">
      <c r="B81" s="51" t="s">
        <v>68</v>
      </c>
      <c r="C81" s="52">
        <f>C52*Hoja1!C18</f>
        <v>0</v>
      </c>
      <c r="D81" s="52">
        <f>D52*Hoja1!D18</f>
        <v>15.058623205153738</v>
      </c>
      <c r="E81" s="52">
        <f>E52*Hoja1!E18</f>
        <v>0</v>
      </c>
      <c r="F81" s="52">
        <f>F52*Hoja1!F18</f>
        <v>0</v>
      </c>
      <c r="G81" s="52">
        <f>G52*Hoja1!G18</f>
        <v>0</v>
      </c>
      <c r="H81" s="52">
        <f>H52*Hoja1!H18</f>
        <v>0</v>
      </c>
      <c r="I81" s="52">
        <f>I52*Hoja1!I18</f>
        <v>0</v>
      </c>
      <c r="J81" s="52"/>
      <c r="K81" s="52">
        <f>K52*Hoja1!J18</f>
        <v>0</v>
      </c>
      <c r="L81" s="52">
        <f>L52*Hoja1!K18</f>
        <v>0</v>
      </c>
      <c r="M81" s="52">
        <f>M52*Hoja1!L18</f>
        <v>496.9058524696768</v>
      </c>
      <c r="N81" s="52">
        <f>N52*Hoja1!M18</f>
        <v>0.27905459700011315</v>
      </c>
      <c r="O81" s="52">
        <f>O52*Hoja1!N18</f>
        <v>0</v>
      </c>
      <c r="P81" s="52">
        <f>P52*Hoja1!O18</f>
        <v>0</v>
      </c>
      <c r="Q81" s="52">
        <f>Q52*Hoja1!P18</f>
        <v>0</v>
      </c>
      <c r="R81" s="52">
        <f>R52*Hoja1!Q18</f>
        <v>122.82429574532428</v>
      </c>
      <c r="S81" s="52">
        <f>S52*Hoja1!R18</f>
        <v>0.39118187405415317</v>
      </c>
      <c r="T81" s="52">
        <f>T52*Hoja1!S18</f>
        <v>0</v>
      </c>
      <c r="U81" s="52">
        <f>U52*Hoja1!T18</f>
        <v>0</v>
      </c>
      <c r="V81" s="52">
        <f>V52*Hoja1!U18</f>
        <v>0</v>
      </c>
      <c r="W81" s="52">
        <f>W52*Hoja1!V18</f>
        <v>0</v>
      </c>
      <c r="X81" s="52">
        <f>X52*Hoja1!W18</f>
        <v>0</v>
      </c>
      <c r="Y81" s="52">
        <f>Y52*Hoja1!X18</f>
        <v>0</v>
      </c>
      <c r="Z81" s="52">
        <f>Z52*Hoja1!Y18</f>
        <v>0</v>
      </c>
      <c r="AA81" s="52">
        <f>AA52*Hoja1!Z18</f>
        <v>0</v>
      </c>
      <c r="AB81" s="52">
        <f>AB52*Hoja1!AA18</f>
        <v>0</v>
      </c>
    </row>
    <row r="82" spans="2:28" x14ac:dyDescent="0.35">
      <c r="B82" s="51" t="s">
        <v>69</v>
      </c>
      <c r="C82" s="52">
        <f>C53*Hoja1!C19</f>
        <v>0</v>
      </c>
      <c r="D82" s="52">
        <f>D53*Hoja1!D19</f>
        <v>8.832679253425205</v>
      </c>
      <c r="E82" s="52">
        <f>E53*Hoja1!E19</f>
        <v>0</v>
      </c>
      <c r="F82" s="52">
        <f>F53*Hoja1!F19</f>
        <v>0</v>
      </c>
      <c r="G82" s="52">
        <f>G53*Hoja1!G19</f>
        <v>0</v>
      </c>
      <c r="H82" s="52">
        <f>H53*Hoja1!H19</f>
        <v>0</v>
      </c>
      <c r="I82" s="52">
        <f>I53*Hoja1!I19</f>
        <v>0</v>
      </c>
      <c r="J82" s="52"/>
      <c r="K82" s="52">
        <f>K53*Hoja1!J19</f>
        <v>0</v>
      </c>
      <c r="L82" s="52">
        <f>L53*Hoja1!K19</f>
        <v>0</v>
      </c>
      <c r="M82" s="52">
        <f>M53*Hoja1!L19</f>
        <v>1197.489519173057</v>
      </c>
      <c r="N82" s="52">
        <f>N53*Hoja1!M19</f>
        <v>47.676925064392741</v>
      </c>
      <c r="O82" s="52">
        <f>O53*Hoja1!N19</f>
        <v>3.938053280382766E-2</v>
      </c>
      <c r="P82" s="52">
        <f>P53*Hoja1!O19</f>
        <v>0</v>
      </c>
      <c r="Q82" s="52">
        <f>Q53*Hoja1!P19</f>
        <v>0</v>
      </c>
      <c r="R82" s="52">
        <f>R53*Hoja1!Q19</f>
        <v>67.78103953790378</v>
      </c>
      <c r="S82" s="52">
        <f>S53*Hoja1!R19</f>
        <v>14.309056821874668</v>
      </c>
      <c r="T82" s="52">
        <f>T53*Hoja1!S19</f>
        <v>368.31825313683129</v>
      </c>
      <c r="U82" s="52">
        <f>U53*Hoja1!T19</f>
        <v>0</v>
      </c>
      <c r="V82" s="52">
        <f>V53*Hoja1!U19</f>
        <v>0</v>
      </c>
      <c r="W82" s="52">
        <f>W53*Hoja1!V19</f>
        <v>0</v>
      </c>
      <c r="X82" s="52">
        <f>X53*Hoja1!W19</f>
        <v>0</v>
      </c>
      <c r="Y82" s="52">
        <f>Y53*Hoja1!X19</f>
        <v>0</v>
      </c>
      <c r="Z82" s="52">
        <f>Z53*Hoja1!Y19</f>
        <v>0</v>
      </c>
      <c r="AA82" s="52">
        <f>AA53*Hoja1!Z19</f>
        <v>0</v>
      </c>
      <c r="AB82" s="52">
        <f>AB53*Hoja1!AA19</f>
        <v>0</v>
      </c>
    </row>
    <row r="83" spans="2:28" x14ac:dyDescent="0.35">
      <c r="B83" s="51" t="s">
        <v>70</v>
      </c>
      <c r="C83" s="52">
        <f>C54*Hoja1!C20</f>
        <v>0</v>
      </c>
      <c r="D83" s="52">
        <f>D54*Hoja1!D20</f>
        <v>2.8580874022226364</v>
      </c>
      <c r="E83" s="52">
        <f>E54*Hoja1!E20</f>
        <v>0</v>
      </c>
      <c r="F83" s="52">
        <f>F54*Hoja1!F20</f>
        <v>0</v>
      </c>
      <c r="G83" s="52">
        <f>G54*Hoja1!G20</f>
        <v>0</v>
      </c>
      <c r="H83" s="52">
        <f>H54*Hoja1!H20</f>
        <v>0</v>
      </c>
      <c r="I83" s="52">
        <f>I54*Hoja1!I20</f>
        <v>0</v>
      </c>
      <c r="J83" s="52"/>
      <c r="K83" s="52">
        <f>K54*Hoja1!J20</f>
        <v>0</v>
      </c>
      <c r="L83" s="52">
        <f>L54*Hoja1!K20</f>
        <v>0</v>
      </c>
      <c r="M83" s="52">
        <f>M54*Hoja1!L20</f>
        <v>214.96391261170163</v>
      </c>
      <c r="N83" s="52">
        <f>N54*Hoja1!M20</f>
        <v>46.01344033462302</v>
      </c>
      <c r="O83" s="52">
        <f>O54*Hoja1!N20</f>
        <v>9.885353180982244E-2</v>
      </c>
      <c r="P83" s="52">
        <f>P54*Hoja1!O20</f>
        <v>0</v>
      </c>
      <c r="Q83" s="52">
        <f>Q54*Hoja1!P20</f>
        <v>0</v>
      </c>
      <c r="R83" s="52">
        <f>R54*Hoja1!Q20</f>
        <v>23.186768596658698</v>
      </c>
      <c r="S83" s="52">
        <f>S54*Hoja1!R20</f>
        <v>0</v>
      </c>
      <c r="T83" s="52">
        <f>T54*Hoja1!S20</f>
        <v>0</v>
      </c>
      <c r="U83" s="52">
        <f>U54*Hoja1!T20</f>
        <v>0</v>
      </c>
      <c r="V83" s="52">
        <f>V54*Hoja1!U20</f>
        <v>0</v>
      </c>
      <c r="W83" s="52">
        <f>W54*Hoja1!V20</f>
        <v>0</v>
      </c>
      <c r="X83" s="52">
        <f>X54*Hoja1!W20</f>
        <v>0</v>
      </c>
      <c r="Y83" s="52">
        <f>Y54*Hoja1!X20</f>
        <v>0</v>
      </c>
      <c r="Z83" s="52">
        <f>Z54*Hoja1!Y20</f>
        <v>0</v>
      </c>
      <c r="AA83" s="52">
        <f>AA54*Hoja1!Z20</f>
        <v>0</v>
      </c>
      <c r="AB83" s="52">
        <f>AB54*Hoja1!AA20</f>
        <v>0</v>
      </c>
    </row>
    <row r="84" spans="2:28" x14ac:dyDescent="0.35">
      <c r="B84" s="51" t="s">
        <v>71</v>
      </c>
      <c r="C84" s="52">
        <f>C55*Hoja1!C21</f>
        <v>0</v>
      </c>
      <c r="D84" s="52">
        <f>D55*Hoja1!D21</f>
        <v>22.188579588307192</v>
      </c>
      <c r="E84" s="52">
        <f>E55*Hoja1!E21</f>
        <v>0</v>
      </c>
      <c r="F84" s="52">
        <f>F55*Hoja1!F21</f>
        <v>0</v>
      </c>
      <c r="G84" s="52">
        <f>G55*Hoja1!G21</f>
        <v>0</v>
      </c>
      <c r="H84" s="52">
        <f>H55*Hoja1!H21</f>
        <v>0</v>
      </c>
      <c r="I84" s="52">
        <f>I55*Hoja1!I21</f>
        <v>0</v>
      </c>
      <c r="J84" s="52"/>
      <c r="K84" s="52">
        <f>K55*Hoja1!J21</f>
        <v>0</v>
      </c>
      <c r="L84" s="52">
        <f>L55*Hoja1!K21</f>
        <v>0</v>
      </c>
      <c r="M84" s="52">
        <f>M55*Hoja1!L21</f>
        <v>634.19578793400433</v>
      </c>
      <c r="N84" s="52">
        <f>N55*Hoja1!M21</f>
        <v>57.064443957314055</v>
      </c>
      <c r="O84" s="52">
        <f>O55*Hoja1!N21</f>
        <v>0</v>
      </c>
      <c r="P84" s="52">
        <f>P55*Hoja1!O21</f>
        <v>0</v>
      </c>
      <c r="Q84" s="52">
        <f>Q55*Hoja1!P21</f>
        <v>0</v>
      </c>
      <c r="R84" s="52">
        <f>R55*Hoja1!Q21</f>
        <v>182.48205705976937</v>
      </c>
      <c r="S84" s="52">
        <f>S55*Hoja1!R21</f>
        <v>0.543517123084857</v>
      </c>
      <c r="T84" s="52">
        <f>T55*Hoja1!S21</f>
        <v>0</v>
      </c>
      <c r="U84" s="52">
        <f>U55*Hoja1!T21</f>
        <v>0</v>
      </c>
      <c r="V84" s="52">
        <f>V55*Hoja1!U21</f>
        <v>0</v>
      </c>
      <c r="W84" s="52">
        <f>W55*Hoja1!V21</f>
        <v>0</v>
      </c>
      <c r="X84" s="52">
        <f>X55*Hoja1!W21</f>
        <v>0</v>
      </c>
      <c r="Y84" s="52">
        <f>Y55*Hoja1!X21</f>
        <v>0</v>
      </c>
      <c r="Z84" s="52">
        <f>Z55*Hoja1!Y21</f>
        <v>0</v>
      </c>
      <c r="AA84" s="52">
        <f>AA55*Hoja1!Z21</f>
        <v>0</v>
      </c>
      <c r="AB84" s="52">
        <f>AB55*Hoja1!AA21</f>
        <v>0</v>
      </c>
    </row>
    <row r="85" spans="2:28" x14ac:dyDescent="0.35">
      <c r="B85" s="56" t="s">
        <v>136</v>
      </c>
      <c r="C85" s="53">
        <f>SUM(C76:C84)</f>
        <v>0</v>
      </c>
      <c r="D85" s="53">
        <f t="shared" ref="D85:AB85" si="52">SUM(D76:D84)</f>
        <v>76.922653952405042</v>
      </c>
      <c r="E85" s="53">
        <f t="shared" si="52"/>
        <v>0</v>
      </c>
      <c r="F85" s="53">
        <f t="shared" si="52"/>
        <v>0</v>
      </c>
      <c r="G85" s="53">
        <f t="shared" si="52"/>
        <v>0</v>
      </c>
      <c r="H85" s="53">
        <f t="shared" si="52"/>
        <v>1066.5054401632101</v>
      </c>
      <c r="I85" s="53">
        <f t="shared" si="52"/>
        <v>0</v>
      </c>
      <c r="J85" s="53">
        <f t="shared" si="52"/>
        <v>0</v>
      </c>
      <c r="K85" s="53">
        <f t="shared" si="52"/>
        <v>12.791891691234385</v>
      </c>
      <c r="L85" s="53">
        <f t="shared" si="52"/>
        <v>0</v>
      </c>
      <c r="M85" s="53">
        <f t="shared" si="52"/>
        <v>3997.4799762493685</v>
      </c>
      <c r="N85" s="53">
        <f t="shared" si="52"/>
        <v>277.97742004102099</v>
      </c>
      <c r="O85" s="53">
        <f t="shared" si="52"/>
        <v>1.8400074429132445</v>
      </c>
      <c r="P85" s="53">
        <f t="shared" si="52"/>
        <v>0</v>
      </c>
      <c r="Q85" s="53">
        <f t="shared" si="52"/>
        <v>0</v>
      </c>
      <c r="R85" s="53">
        <f t="shared" si="52"/>
        <v>552.33909464322539</v>
      </c>
      <c r="S85" s="53">
        <f t="shared" si="52"/>
        <v>32.974301942323393</v>
      </c>
      <c r="T85" s="53">
        <f t="shared" si="52"/>
        <v>368.31825313683129</v>
      </c>
      <c r="U85" s="53">
        <f t="shared" si="52"/>
        <v>0</v>
      </c>
      <c r="V85" s="53">
        <f t="shared" si="52"/>
        <v>0</v>
      </c>
      <c r="W85" s="53">
        <f t="shared" si="52"/>
        <v>0</v>
      </c>
      <c r="X85" s="53">
        <f t="shared" si="52"/>
        <v>0</v>
      </c>
      <c r="Y85" s="53">
        <f t="shared" ref="Y85:Z85" si="53">SUM(Y76:Y84)</f>
        <v>0</v>
      </c>
      <c r="Z85" s="53">
        <f t="shared" si="53"/>
        <v>0</v>
      </c>
      <c r="AA85" s="52">
        <f t="shared" si="52"/>
        <v>0</v>
      </c>
      <c r="AB85" s="52">
        <f t="shared" si="52"/>
        <v>0</v>
      </c>
    </row>
    <row r="86" spans="2:28" x14ac:dyDescent="0.35">
      <c r="B86" s="55" t="s">
        <v>135</v>
      </c>
      <c r="C86" s="53">
        <f>C57*Hoja1!C$23</f>
        <v>0</v>
      </c>
      <c r="D86" s="53">
        <f>D57*Hoja1!D$23</f>
        <v>4.8337589033362587</v>
      </c>
      <c r="E86" s="53">
        <f>E57*Hoja1!E$23</f>
        <v>0</v>
      </c>
      <c r="F86" s="53">
        <f>F57*Hoja1!F$23</f>
        <v>0</v>
      </c>
      <c r="G86" s="53">
        <f>G57*Hoja1!G$23</f>
        <v>0</v>
      </c>
      <c r="H86" s="53">
        <f>H57*Hoja1!H$23</f>
        <v>0</v>
      </c>
      <c r="I86" s="53">
        <f>I57*Hoja1!I$23</f>
        <v>0</v>
      </c>
      <c r="J86" s="53">
        <f>J57*Hoja1!J$23</f>
        <v>0</v>
      </c>
      <c r="K86" s="53">
        <f>K57*Hoja1!J$23</f>
        <v>0</v>
      </c>
      <c r="L86" s="53">
        <f>L57*Hoja1!K23</f>
        <v>0</v>
      </c>
      <c r="M86" s="53">
        <f>M57*Hoja1!L$23</f>
        <v>43.122630399999991</v>
      </c>
      <c r="N86" s="53">
        <f>N57*Hoja1!M$23</f>
        <v>821.11378213795751</v>
      </c>
      <c r="O86" s="53">
        <f>O57*Hoja1!N$23</f>
        <v>1251.0429707644466</v>
      </c>
      <c r="P86" s="53">
        <f>P57*Hoja1!O$23</f>
        <v>0</v>
      </c>
      <c r="Q86" s="53">
        <f>Q57*Hoja1!P$23</f>
        <v>-6.295195307057285</v>
      </c>
      <c r="R86" s="53">
        <f>R57*Hoja1!Q$23</f>
        <v>1318.9089358799072</v>
      </c>
      <c r="S86" s="53">
        <f>S57*Hoja1!R$23</f>
        <v>0</v>
      </c>
      <c r="T86" s="53">
        <f>T57*Hoja1!S$23</f>
        <v>0</v>
      </c>
      <c r="U86" s="53">
        <f>U57*Hoja1!T$23</f>
        <v>0</v>
      </c>
      <c r="V86" s="53">
        <f>V57*Hoja1!U$23</f>
        <v>0</v>
      </c>
      <c r="W86" s="53">
        <f>W57*Hoja1!V$23</f>
        <v>0</v>
      </c>
      <c r="X86" s="53">
        <f>X57*Hoja1!W$23</f>
        <v>0</v>
      </c>
      <c r="Y86" s="53">
        <f>Y57*Hoja1!X$23</f>
        <v>0</v>
      </c>
      <c r="Z86" s="53">
        <f>Z57*Hoja1!Y$23</f>
        <v>0</v>
      </c>
      <c r="AA86" s="52">
        <f>AA57*Hoja1!Z23</f>
        <v>0</v>
      </c>
      <c r="AB86" s="52">
        <f>AB57*Hoja1!AA23</f>
        <v>0</v>
      </c>
    </row>
    <row r="87" spans="2:28" x14ac:dyDescent="0.35">
      <c r="B87" s="51" t="s">
        <v>132</v>
      </c>
      <c r="C87" s="52">
        <f>C58*Hoja1!C$23</f>
        <v>0</v>
      </c>
      <c r="D87" s="52">
        <f>D58*Hoja1!D$23</f>
        <v>4.8337589033362587</v>
      </c>
      <c r="E87" s="52">
        <f>E58*Hoja1!E$23</f>
        <v>0</v>
      </c>
      <c r="F87" s="52">
        <f>F58*Hoja1!F$23</f>
        <v>0</v>
      </c>
      <c r="G87" s="52">
        <f>G58*Hoja1!G$23</f>
        <v>0</v>
      </c>
      <c r="H87" s="52">
        <f>H58*Hoja1!H$23</f>
        <v>0</v>
      </c>
      <c r="I87" s="52">
        <f>I58*Hoja1!I$23</f>
        <v>0</v>
      </c>
      <c r="J87" s="52">
        <f>J58*Hoja1!J$23</f>
        <v>0</v>
      </c>
      <c r="K87" s="53">
        <f>K58*Hoja1!J$23</f>
        <v>0</v>
      </c>
      <c r="L87" s="52"/>
      <c r="M87" s="52">
        <f>M58*Hoja1!L$23</f>
        <v>0</v>
      </c>
      <c r="N87" s="52">
        <f>N58*Hoja1!M$23</f>
        <v>821.11378213795751</v>
      </c>
      <c r="O87" s="52">
        <f>O58*Hoja1!N$23</f>
        <v>1249.9966263428284</v>
      </c>
      <c r="P87" s="52">
        <f>P58*Hoja1!O$23</f>
        <v>0</v>
      </c>
      <c r="Q87" s="52">
        <f>Q58*Hoja1!P$23</f>
        <v>0</v>
      </c>
      <c r="R87" s="52">
        <f>R58*Hoja1!Q$23</f>
        <v>1318.9089358799072</v>
      </c>
      <c r="S87" s="52">
        <f>S58*Hoja1!R$23</f>
        <v>0</v>
      </c>
      <c r="T87" s="52">
        <f>T58*Hoja1!S$23</f>
        <v>0</v>
      </c>
      <c r="U87" s="52">
        <f>U58*Hoja1!T$23</f>
        <v>0</v>
      </c>
      <c r="V87" s="52">
        <f>V58*Hoja1!U$23</f>
        <v>0</v>
      </c>
      <c r="W87" s="52">
        <f>W58*Hoja1!V$23</f>
        <v>0</v>
      </c>
      <c r="X87" s="52">
        <f>X58*Hoja1!W$23</f>
        <v>0</v>
      </c>
      <c r="Y87" s="52">
        <f>Y58*Hoja1!X$23</f>
        <v>0</v>
      </c>
      <c r="Z87" s="52">
        <f>Z58*Hoja1!Y$23</f>
        <v>0</v>
      </c>
      <c r="AA87" s="52"/>
      <c r="AB87" s="52"/>
    </row>
    <row r="88" spans="2:28" x14ac:dyDescent="0.35">
      <c r="B88" s="51" t="s">
        <v>133</v>
      </c>
      <c r="C88" s="52">
        <f>C59*Hoja1!C$23</f>
        <v>0</v>
      </c>
      <c r="D88" s="52">
        <f>D59*Hoja1!D$23</f>
        <v>0</v>
      </c>
      <c r="E88" s="52">
        <f>E59*Hoja1!E$23</f>
        <v>0</v>
      </c>
      <c r="F88" s="52">
        <f>F59*Hoja1!F$23</f>
        <v>0</v>
      </c>
      <c r="G88" s="52">
        <f>G59*Hoja1!G$23</f>
        <v>0</v>
      </c>
      <c r="H88" s="52">
        <f>H59*Hoja1!H$23</f>
        <v>0</v>
      </c>
      <c r="I88" s="52">
        <f>I59*Hoja1!I$23</f>
        <v>0</v>
      </c>
      <c r="J88" s="52">
        <f>J59*Hoja1!J$23</f>
        <v>0</v>
      </c>
      <c r="K88" s="53">
        <f>K59*Hoja1!J$23</f>
        <v>0</v>
      </c>
      <c r="L88" s="52"/>
      <c r="M88" s="52">
        <f>M59*Hoja1!L$23</f>
        <v>0</v>
      </c>
      <c r="N88" s="52">
        <f>N59*Hoja1!M$23</f>
        <v>0</v>
      </c>
      <c r="O88" s="52">
        <f>O59*Hoja1!N$23</f>
        <v>1.0463444216183857</v>
      </c>
      <c r="P88" s="52">
        <f>P59*Hoja1!O$23</f>
        <v>0</v>
      </c>
      <c r="Q88" s="52">
        <f>Q59*Hoja1!P$23</f>
        <v>-6.295195307057285</v>
      </c>
      <c r="R88" s="52">
        <f>R59*Hoja1!Q$23</f>
        <v>0</v>
      </c>
      <c r="S88" s="52">
        <f>S59*Hoja1!R$23</f>
        <v>0</v>
      </c>
      <c r="T88" s="52">
        <f>T59*Hoja1!S$23</f>
        <v>0</v>
      </c>
      <c r="U88" s="52">
        <f>U59*Hoja1!T$23</f>
        <v>0</v>
      </c>
      <c r="V88" s="52">
        <f>V59*Hoja1!U$23</f>
        <v>0</v>
      </c>
      <c r="W88" s="52">
        <f>W59*Hoja1!V$23</f>
        <v>0</v>
      </c>
      <c r="X88" s="52">
        <f>X59*Hoja1!W$23</f>
        <v>0</v>
      </c>
      <c r="Y88" s="52">
        <f>Y59*Hoja1!X$23</f>
        <v>0</v>
      </c>
      <c r="Z88" s="52">
        <f>Z59*Hoja1!Y$23</f>
        <v>0</v>
      </c>
      <c r="AA88" s="52"/>
      <c r="AB88" s="52"/>
    </row>
    <row r="89" spans="2:28" x14ac:dyDescent="0.35">
      <c r="B89" s="51" t="s">
        <v>134</v>
      </c>
      <c r="C89" s="52">
        <f>C60*Hoja1!C$23</f>
        <v>0</v>
      </c>
      <c r="D89" s="52">
        <f>D60*Hoja1!D$23</f>
        <v>0</v>
      </c>
      <c r="E89" s="52">
        <f>E60*Hoja1!E$23</f>
        <v>0</v>
      </c>
      <c r="F89" s="52">
        <f>F60*Hoja1!F$23</f>
        <v>0</v>
      </c>
      <c r="G89" s="52">
        <f>G60*Hoja1!G$23</f>
        <v>0</v>
      </c>
      <c r="H89" s="52">
        <f>H60*Hoja1!H$23</f>
        <v>0</v>
      </c>
      <c r="I89" s="52">
        <f>I60*Hoja1!I$23</f>
        <v>0</v>
      </c>
      <c r="J89" s="52">
        <f>J60*Hoja1!J$23</f>
        <v>0</v>
      </c>
      <c r="K89" s="53">
        <f>K60*Hoja1!J$23</f>
        <v>0</v>
      </c>
      <c r="L89" s="52"/>
      <c r="M89" s="52">
        <f>M60*Hoja1!L$23</f>
        <v>43.122630399999991</v>
      </c>
      <c r="N89" s="52">
        <f>N60*Hoja1!M$23</f>
        <v>0</v>
      </c>
      <c r="O89" s="52">
        <f>O60*Hoja1!N$23</f>
        <v>0</v>
      </c>
      <c r="P89" s="52">
        <f>P60*Hoja1!O$23</f>
        <v>0</v>
      </c>
      <c r="Q89" s="52">
        <f>Q60*Hoja1!P$23</f>
        <v>0</v>
      </c>
      <c r="R89" s="52">
        <f>R60*Hoja1!Q$23</f>
        <v>0</v>
      </c>
      <c r="S89" s="52">
        <f>S60*Hoja1!R$23</f>
        <v>0</v>
      </c>
      <c r="T89" s="52">
        <f>T60*Hoja1!S$23</f>
        <v>0</v>
      </c>
      <c r="U89" s="52">
        <f>U60*Hoja1!T$23</f>
        <v>0</v>
      </c>
      <c r="V89" s="52">
        <f>V60*Hoja1!U$23</f>
        <v>0</v>
      </c>
      <c r="W89" s="52">
        <f>W60*Hoja1!V$23</f>
        <v>0</v>
      </c>
      <c r="X89" s="52">
        <f>X60*Hoja1!W$23</f>
        <v>0</v>
      </c>
      <c r="Y89" s="52">
        <f>Y60*Hoja1!X$23</f>
        <v>0</v>
      </c>
      <c r="Z89" s="52">
        <f>Z60*Hoja1!Y$23</f>
        <v>0</v>
      </c>
      <c r="AA89" s="52"/>
      <c r="AB89" s="52"/>
    </row>
    <row r="90" spans="2:28" x14ac:dyDescent="0.35">
      <c r="B90" s="55" t="s">
        <v>139</v>
      </c>
      <c r="C90" s="52">
        <f>C61*Hoja1!C24</f>
        <v>0</v>
      </c>
      <c r="D90" s="52">
        <f>D61*Hoja1!D24</f>
        <v>0</v>
      </c>
      <c r="E90" s="52">
        <f>E61*Hoja1!E24</f>
        <v>0</v>
      </c>
      <c r="F90" s="52">
        <f>F61*Hoja1!F24</f>
        <v>0</v>
      </c>
      <c r="G90" s="52">
        <f>G61*Hoja1!G24</f>
        <v>0</v>
      </c>
      <c r="H90" s="52">
        <f>H61*Hoja1!H24</f>
        <v>0</v>
      </c>
      <c r="I90" s="52">
        <f>I61*Hoja1!I24</f>
        <v>0</v>
      </c>
      <c r="J90" s="52"/>
      <c r="K90" s="52">
        <f>K61*Hoja1!J24</f>
        <v>0</v>
      </c>
      <c r="L90" s="52">
        <f>L61*Hoja1!K24</f>
        <v>0</v>
      </c>
      <c r="M90" s="52">
        <f>M61*Hoja1!L24</f>
        <v>731.52876353660474</v>
      </c>
      <c r="N90" s="52">
        <f>N61*Hoja1!M24</f>
        <v>0</v>
      </c>
      <c r="O90" s="52">
        <f>O61*Hoja1!N24</f>
        <v>0</v>
      </c>
      <c r="P90" s="52">
        <f>P61*Hoja1!O24</f>
        <v>0</v>
      </c>
      <c r="Q90" s="52">
        <f>Q61*Hoja1!P24</f>
        <v>0</v>
      </c>
      <c r="R90" s="52">
        <f>R61*Hoja1!Q24</f>
        <v>103.91367114061192</v>
      </c>
      <c r="S90" s="52">
        <f>S61*Hoja1!R24</f>
        <v>0</v>
      </c>
      <c r="T90" s="52">
        <f>T61*Hoja1!S24</f>
        <v>0</v>
      </c>
      <c r="U90" s="52">
        <f>U61*Hoja1!T24</f>
        <v>0</v>
      </c>
      <c r="V90" s="52">
        <f>V61*Hoja1!U24</f>
        <v>0</v>
      </c>
      <c r="W90" s="52">
        <f>W61*Hoja1!V24</f>
        <v>0</v>
      </c>
      <c r="X90" s="52">
        <f>X61*Hoja1!W24</f>
        <v>0</v>
      </c>
      <c r="Y90" s="52">
        <f>Y61*Hoja1!X24</f>
        <v>0</v>
      </c>
      <c r="Z90" s="52">
        <f>Z61*Hoja1!Y24</f>
        <v>0</v>
      </c>
      <c r="AA90" s="52">
        <f>AA61*Hoja1!Z24</f>
        <v>0</v>
      </c>
      <c r="AB90" s="52">
        <f>AB61*Hoja1!AA24</f>
        <v>0</v>
      </c>
    </row>
    <row r="91" spans="2:28" x14ac:dyDescent="0.35">
      <c r="B91" s="55" t="s">
        <v>140</v>
      </c>
      <c r="C91" s="52">
        <f>C62*Hoja1!C25</f>
        <v>0</v>
      </c>
      <c r="D91" s="52">
        <f>D62*Hoja1!D25</f>
        <v>0</v>
      </c>
      <c r="E91" s="52">
        <f>E62*Hoja1!E25</f>
        <v>0</v>
      </c>
      <c r="F91" s="52">
        <f>F62*Hoja1!F25</f>
        <v>0</v>
      </c>
      <c r="G91" s="52">
        <f>G62*Hoja1!G25</f>
        <v>0</v>
      </c>
      <c r="H91" s="52">
        <f>H62*Hoja1!H25</f>
        <v>0</v>
      </c>
      <c r="I91" s="52">
        <f>I62*Hoja1!I25</f>
        <v>0</v>
      </c>
      <c r="J91" s="52"/>
      <c r="K91" s="52">
        <f>K62*Hoja1!J25</f>
        <v>0</v>
      </c>
      <c r="L91" s="52">
        <f>L62*Hoja1!K25</f>
        <v>0</v>
      </c>
      <c r="M91" s="52">
        <f>M62*Hoja1!L25</f>
        <v>0</v>
      </c>
      <c r="N91" s="52">
        <f>N62*Hoja1!M25</f>
        <v>85.928912678538666</v>
      </c>
      <c r="O91" s="52">
        <f>O62*Hoja1!N25</f>
        <v>35.539285619184739</v>
      </c>
      <c r="P91" s="52">
        <f>P62*Hoja1!O25</f>
        <v>0</v>
      </c>
      <c r="Q91" s="52">
        <f>Q62*Hoja1!P25</f>
        <v>0</v>
      </c>
      <c r="R91" s="52">
        <f>R62*Hoja1!Q25</f>
        <v>0</v>
      </c>
      <c r="S91" s="52">
        <f>S62*Hoja1!R25</f>
        <v>0</v>
      </c>
      <c r="T91" s="52">
        <f>T62*Hoja1!S25</f>
        <v>0</v>
      </c>
      <c r="U91" s="52">
        <f>U62*Hoja1!T25</f>
        <v>0</v>
      </c>
      <c r="V91" s="52">
        <f>V62*Hoja1!U25</f>
        <v>0</v>
      </c>
      <c r="W91" s="52">
        <f>W62*Hoja1!V25</f>
        <v>0</v>
      </c>
      <c r="X91" s="52">
        <f>X62*Hoja1!W25</f>
        <v>0</v>
      </c>
      <c r="Y91" s="52">
        <f>Y62*Hoja1!X25</f>
        <v>0</v>
      </c>
      <c r="Z91" s="52">
        <f>Z62*Hoja1!Y25</f>
        <v>0</v>
      </c>
      <c r="AA91" s="52">
        <f>AA62*Hoja1!Z25</f>
        <v>0</v>
      </c>
      <c r="AB91" s="52">
        <f>AB62*Hoja1!AA25</f>
        <v>0</v>
      </c>
    </row>
    <row r="92" spans="2:28" x14ac:dyDescent="0.35">
      <c r="B92" s="59" t="s">
        <v>75</v>
      </c>
      <c r="C92" s="81">
        <f>+IFERROR(C71+C75+C85+C86+C90+C91, " ")</f>
        <v>0</v>
      </c>
      <c r="D92" s="81">
        <f t="shared" ref="D92:AB92" si="54">+IFERROR(D71+D75+D85+D86+D90+D91, " ")</f>
        <v>81.756412855741303</v>
      </c>
      <c r="E92" s="81">
        <f t="shared" si="54"/>
        <v>0</v>
      </c>
      <c r="F92" s="81">
        <f t="shared" si="54"/>
        <v>0</v>
      </c>
      <c r="G92" s="81">
        <f t="shared" si="54"/>
        <v>131.01771148383017</v>
      </c>
      <c r="H92" s="81">
        <f t="shared" si="54"/>
        <v>1066.5054401632101</v>
      </c>
      <c r="I92" s="81">
        <f t="shared" si="54"/>
        <v>22.030938891359799</v>
      </c>
      <c r="J92" s="81">
        <f t="shared" si="54"/>
        <v>0</v>
      </c>
      <c r="K92" s="81">
        <f t="shared" si="54"/>
        <v>14.803735663332883</v>
      </c>
      <c r="L92" s="81">
        <f t="shared" si="54"/>
        <v>0</v>
      </c>
      <c r="M92" s="81">
        <f>+IFERROR(M71+M75+M85+M86+M90+M91, " ")</f>
        <v>9480.612204335217</v>
      </c>
      <c r="N92" s="81">
        <f t="shared" si="54"/>
        <v>3636.6169520093749</v>
      </c>
      <c r="O92" s="81">
        <f t="shared" si="54"/>
        <v>1288.4479339327731</v>
      </c>
      <c r="P92" s="81">
        <f t="shared" si="54"/>
        <v>0.62476600877720889</v>
      </c>
      <c r="Q92" s="81">
        <f t="shared" si="54"/>
        <v>-6.295195307057285</v>
      </c>
      <c r="R92" s="81">
        <f t="shared" si="54"/>
        <v>2101.917632648705</v>
      </c>
      <c r="S92" s="81">
        <f t="shared" si="54"/>
        <v>32.974301942323393</v>
      </c>
      <c r="T92" s="81">
        <f t="shared" si="54"/>
        <v>368.31825313683129</v>
      </c>
      <c r="U92" s="81">
        <f t="shared" si="54"/>
        <v>20.708189384632739</v>
      </c>
      <c r="V92" s="81">
        <f t="shared" si="54"/>
        <v>0</v>
      </c>
      <c r="W92" s="81">
        <f t="shared" si="54"/>
        <v>0</v>
      </c>
      <c r="X92" s="81">
        <f t="shared" si="54"/>
        <v>0</v>
      </c>
      <c r="Y92" s="81">
        <f t="shared" ref="Y92:Z92" si="55">+IFERROR(Y71+Y75+Y85+Y86+Y90+Y91, " ")</f>
        <v>0</v>
      </c>
      <c r="Z92" s="81">
        <f t="shared" si="55"/>
        <v>0</v>
      </c>
      <c r="AA92" s="81">
        <f t="shared" si="54"/>
        <v>0</v>
      </c>
      <c r="AB92" s="81">
        <f t="shared" si="54"/>
        <v>0</v>
      </c>
    </row>
    <row r="93" spans="2:28" x14ac:dyDescent="0.35">
      <c r="B93" s="78" t="s">
        <v>76</v>
      </c>
      <c r="C93" s="52">
        <f>C64*Hoja1!C27</f>
        <v>0</v>
      </c>
      <c r="D93" s="81">
        <f t="shared" ref="D93" si="56">IFERROR(D92/D63, " ")</f>
        <v>0.59788055929692441</v>
      </c>
      <c r="E93" s="81">
        <f t="shared" ref="E93" si="57">IFERROR(E92/E63, " ")</f>
        <v>0</v>
      </c>
      <c r="F93" s="81" t="str">
        <f t="shared" ref="F93" si="58">IFERROR(F92/F63, " ")</f>
        <v xml:space="preserve"> </v>
      </c>
      <c r="G93" s="81">
        <f t="shared" ref="G93" si="59">IFERROR(G92/G63, " ")</f>
        <v>0.11176641510947716</v>
      </c>
      <c r="H93" s="81">
        <f t="shared" ref="H93" si="60">IFERROR(H92/H63, " ")</f>
        <v>0.65</v>
      </c>
      <c r="I93" s="81">
        <f t="shared" ref="I93" si="61">IFERROR(I92/I63, " ")</f>
        <v>0.22583516963373049</v>
      </c>
      <c r="J93" s="81" t="str">
        <f t="shared" ref="J93" si="62">IFERROR(J92/J63, " ")</f>
        <v xml:space="preserve"> </v>
      </c>
      <c r="K93" s="81">
        <f t="shared" ref="K93" si="63">IFERROR(K92/K63, " ")</f>
        <v>0.2612422325683626</v>
      </c>
      <c r="L93" s="81" t="str">
        <f t="shared" ref="L93" si="64">IFERROR(L92/L63, " ")</f>
        <v xml:space="preserve"> </v>
      </c>
      <c r="M93" s="81">
        <f t="shared" ref="M93" si="65">IFERROR(M92/M63, " ")</f>
        <v>0.63411195885242055</v>
      </c>
      <c r="N93" s="81">
        <f t="shared" ref="N93" si="66">IFERROR(N92/N63, " ")</f>
        <v>0.33993664656147121</v>
      </c>
      <c r="O93" s="81">
        <f t="shared" ref="O93" si="67">IFERROR(O92/O63, " ")</f>
        <v>0.17999900808056718</v>
      </c>
      <c r="P93" s="81">
        <f t="shared" ref="P93" si="68">IFERROR(P92/P63, " ")</f>
        <v>1.4014455684200679E-2</v>
      </c>
      <c r="Q93" s="81">
        <f t="shared" ref="Q93" si="69">IFERROR(Q92/Q63, " ")</f>
        <v>0.18</v>
      </c>
      <c r="R93" s="81">
        <f t="shared" ref="R93" si="70">IFERROR(R92/R63, " ")</f>
        <v>0.29751698773992508</v>
      </c>
      <c r="S93" s="81">
        <f t="shared" ref="S93" si="71">IFERROR(S92/S63, " ")</f>
        <v>0.63</v>
      </c>
      <c r="T93" s="81">
        <f t="shared" ref="T93" si="72">IFERROR(T92/T63, " ")</f>
        <v>0.65</v>
      </c>
      <c r="U93" s="81">
        <f t="shared" ref="U93" si="73">IFERROR(U92/U63, " ")</f>
        <v>0.19699693837446436</v>
      </c>
      <c r="V93" s="81" t="str">
        <f t="shared" ref="V93" si="74">IFERROR(V92/V63, " ")</f>
        <v xml:space="preserve"> </v>
      </c>
      <c r="W93" s="81" t="str">
        <f t="shared" ref="W93" si="75">IFERROR(W92/W63, " ")</f>
        <v xml:space="preserve"> </v>
      </c>
      <c r="X93" s="81" t="str">
        <f t="shared" ref="X93" si="76">IFERROR(X92/X63, " ")</f>
        <v xml:space="preserve"> </v>
      </c>
      <c r="Y93" s="81" t="str">
        <f t="shared" ref="Y93:Z93" si="77">IFERROR(Y92/Y63, " ")</f>
        <v xml:space="preserve"> </v>
      </c>
      <c r="Z93" s="81" t="str">
        <f t="shared" si="77"/>
        <v xml:space="preserve"> </v>
      </c>
      <c r="AA93" s="81" t="str">
        <f t="shared" ref="AA93" si="78">IFERROR(AA92/AA63, " ")</f>
        <v xml:space="preserve"> </v>
      </c>
      <c r="AB93" s="81" t="str">
        <f t="shared" ref="AB93" si="79">IFERROR(AB92/AB63, " ")</f>
        <v xml:space="preserve"> </v>
      </c>
    </row>
    <row r="95" spans="2:28" ht="18" x14ac:dyDescent="0.35">
      <c r="B95" s="123" t="s">
        <v>143</v>
      </c>
    </row>
    <row r="96" spans="2:28" x14ac:dyDescent="0.35">
      <c r="B96" s="69" t="s">
        <v>130</v>
      </c>
    </row>
    <row r="100" spans="3:28" x14ac:dyDescent="0.35">
      <c r="C100" s="68">
        <f>+C32-C63</f>
        <v>0</v>
      </c>
      <c r="D100" s="68">
        <f t="shared" ref="D100:AA100" si="80">+D32-D63</f>
        <v>0</v>
      </c>
      <c r="E100" s="68">
        <f>+E32-E63</f>
        <v>0</v>
      </c>
      <c r="F100" s="68">
        <f t="shared" si="80"/>
        <v>0</v>
      </c>
      <c r="G100" s="68">
        <f t="shared" si="80"/>
        <v>0</v>
      </c>
      <c r="H100" s="68">
        <f t="shared" si="80"/>
        <v>0</v>
      </c>
      <c r="I100" s="68">
        <f t="shared" si="80"/>
        <v>0</v>
      </c>
      <c r="J100" s="68">
        <f t="shared" si="80"/>
        <v>0</v>
      </c>
      <c r="K100" s="68">
        <f t="shared" si="80"/>
        <v>0</v>
      </c>
      <c r="M100" s="68">
        <f t="shared" si="80"/>
        <v>0</v>
      </c>
      <c r="N100" s="68">
        <f t="shared" si="80"/>
        <v>0</v>
      </c>
      <c r="O100" s="68">
        <f t="shared" si="80"/>
        <v>0</v>
      </c>
      <c r="P100" s="68">
        <f t="shared" si="80"/>
        <v>0</v>
      </c>
      <c r="Q100" s="68">
        <f t="shared" si="80"/>
        <v>0</v>
      </c>
      <c r="R100" s="68">
        <f t="shared" si="80"/>
        <v>0</v>
      </c>
      <c r="S100" s="68">
        <f t="shared" si="80"/>
        <v>0</v>
      </c>
      <c r="T100" s="68">
        <f t="shared" si="80"/>
        <v>0</v>
      </c>
      <c r="U100" s="68">
        <f t="shared" si="80"/>
        <v>0</v>
      </c>
      <c r="V100" s="68">
        <f t="shared" si="80"/>
        <v>0</v>
      </c>
      <c r="W100" s="68">
        <f t="shared" si="80"/>
        <v>0</v>
      </c>
      <c r="X100" s="68">
        <f t="shared" si="80"/>
        <v>0</v>
      </c>
      <c r="Y100" s="68"/>
      <c r="Z100" s="68"/>
      <c r="AA100" s="68">
        <f t="shared" si="80"/>
        <v>0</v>
      </c>
      <c r="AB100" s="68">
        <f>+AB32-AB63</f>
        <v>0</v>
      </c>
    </row>
  </sheetData>
  <mergeCells count="6">
    <mergeCell ref="D66:L66"/>
    <mergeCell ref="M66:AA66"/>
    <mergeCell ref="C1:L1"/>
    <mergeCell ref="M1:AA1"/>
    <mergeCell ref="D37:L37"/>
    <mergeCell ref="M37:AA37"/>
  </mergeCells>
  <conditionalFormatting sqref="M30:Z30 M26:Z26 B26:K26 B28:K28 M28:Z28 B30:K30">
    <cfRule type="cellIs" dxfId="7" priority="3" operator="lessThan">
      <formula>0</formula>
    </cfRule>
    <cfRule type="cellIs" dxfId="6" priority="4" operator="lessThan">
      <formula>0</formula>
    </cfRule>
  </conditionalFormatting>
  <printOptions horizontalCentered="1" verticalCentered="1"/>
  <pageMargins left="0.39370078740157483" right="0.39370078740157483" top="0.74803149606299213" bottom="0.74803149606299213" header="0.31496062992125984" footer="0.31496062992125984"/>
  <pageSetup paperSize="9" scale="32" orientation="landscape" horizontalDpi="200" verticalDpi="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H100"/>
  <sheetViews>
    <sheetView showZeros="0" zoomScale="90" zoomScaleNormal="90" workbookViewId="0">
      <pane xSplit="2" ySplit="2" topLeftCell="C3" activePane="bottomRight" state="frozen"/>
      <selection activeCell="AJ35" sqref="AJ35"/>
      <selection pane="topRight" activeCell="AJ35" sqref="AJ35"/>
      <selection pane="bottomLeft" activeCell="AJ35" sqref="AJ35"/>
      <selection pane="bottomRight" activeCell="AJ35" sqref="AJ35"/>
    </sheetView>
  </sheetViews>
  <sheetFormatPr baseColWidth="10" defaultColWidth="11.42578125" defaultRowHeight="15" x14ac:dyDescent="0.35"/>
  <cols>
    <col min="1" max="1" width="2.140625" style="1" customWidth="1"/>
    <col min="2" max="2" width="22.7109375" style="1" customWidth="1"/>
    <col min="3" max="3" width="9.7109375" style="1" customWidth="1"/>
    <col min="4" max="4" width="9.42578125" style="1" customWidth="1"/>
    <col min="5" max="6" width="9.140625" style="1" customWidth="1"/>
    <col min="7" max="7" width="9.5703125" style="1" customWidth="1"/>
    <col min="8" max="8" width="8.5703125" style="1" customWidth="1"/>
    <col min="9" max="9" width="9.140625" style="1" customWidth="1"/>
    <col min="10" max="10" width="9.28515625" style="1" customWidth="1"/>
    <col min="11" max="11" width="10.7109375" style="1" customWidth="1"/>
    <col min="12" max="12" width="11.42578125" style="1" customWidth="1"/>
    <col min="13" max="13" width="10.5703125" style="1" customWidth="1"/>
    <col min="14" max="14" width="9.85546875" style="1" customWidth="1"/>
    <col min="15" max="15" width="12" style="1" customWidth="1"/>
    <col min="16" max="16" width="9.85546875" style="1" customWidth="1"/>
    <col min="17" max="17" width="9.42578125" style="1" customWidth="1"/>
    <col min="18" max="19" width="10.140625" style="1" customWidth="1"/>
    <col min="20" max="20" width="8.7109375" style="1" customWidth="1"/>
    <col min="21" max="21" width="10" style="1" customWidth="1"/>
    <col min="22" max="22" width="9" style="1" customWidth="1"/>
    <col min="23" max="23" width="10.5703125" style="1" customWidth="1"/>
    <col min="24" max="26" width="12.140625" style="1" customWidth="1"/>
    <col min="27" max="27" width="11" style="1" customWidth="1"/>
    <col min="28" max="28" width="9.7109375" style="1" customWidth="1"/>
    <col min="29" max="29" width="10.5703125" style="1" customWidth="1"/>
    <col min="30" max="16384" width="11.42578125" style="1"/>
  </cols>
  <sheetData>
    <row r="1" spans="2:34" x14ac:dyDescent="0.35">
      <c r="C1" s="149" t="s">
        <v>0</v>
      </c>
      <c r="D1" s="150"/>
      <c r="E1" s="150"/>
      <c r="F1" s="150"/>
      <c r="G1" s="150"/>
      <c r="H1" s="150"/>
      <c r="I1" s="150"/>
      <c r="J1" s="150"/>
      <c r="K1" s="150"/>
      <c r="L1" s="151"/>
      <c r="M1" s="149" t="s">
        <v>1</v>
      </c>
      <c r="N1" s="150"/>
      <c r="O1" s="150"/>
      <c r="P1" s="150"/>
      <c r="Q1" s="150"/>
      <c r="R1" s="150"/>
      <c r="S1" s="150"/>
      <c r="T1" s="150"/>
      <c r="U1" s="150"/>
      <c r="V1" s="150"/>
      <c r="W1" s="150"/>
      <c r="X1" s="150"/>
      <c r="Y1" s="150"/>
      <c r="Z1" s="150"/>
      <c r="AA1" s="151"/>
    </row>
    <row r="2" spans="2:34" ht="45.75" customHeight="1" x14ac:dyDescent="0.35">
      <c r="B2" s="2" t="s">
        <v>120</v>
      </c>
      <c r="C2" s="3" t="s">
        <v>83</v>
      </c>
      <c r="D2" s="3" t="s">
        <v>84</v>
      </c>
      <c r="E2" s="3" t="s">
        <v>85</v>
      </c>
      <c r="F2" s="3" t="s">
        <v>86</v>
      </c>
      <c r="G2" s="3" t="s">
        <v>87</v>
      </c>
      <c r="H2" s="113" t="s">
        <v>124</v>
      </c>
      <c r="I2" s="3" t="s">
        <v>89</v>
      </c>
      <c r="J2" s="3" t="s">
        <v>90</v>
      </c>
      <c r="K2" s="3" t="s">
        <v>125</v>
      </c>
      <c r="L2" s="3" t="s">
        <v>10</v>
      </c>
      <c r="M2" s="3" t="s">
        <v>92</v>
      </c>
      <c r="N2" s="3" t="s">
        <v>93</v>
      </c>
      <c r="O2" s="3" t="s">
        <v>94</v>
      </c>
      <c r="P2" s="3" t="s">
        <v>95</v>
      </c>
      <c r="Q2" s="3" t="s">
        <v>96</v>
      </c>
      <c r="R2" s="3" t="s">
        <v>97</v>
      </c>
      <c r="S2" s="3" t="s">
        <v>98</v>
      </c>
      <c r="T2" s="3" t="s">
        <v>99</v>
      </c>
      <c r="U2" s="3" t="s">
        <v>100</v>
      </c>
      <c r="V2" s="3" t="s">
        <v>101</v>
      </c>
      <c r="W2" s="3" t="s">
        <v>126</v>
      </c>
      <c r="X2" s="113" t="s">
        <v>127</v>
      </c>
      <c r="Y2" s="113" t="s">
        <v>128</v>
      </c>
      <c r="Z2" s="113" t="s">
        <v>129</v>
      </c>
      <c r="AA2" s="3" t="s">
        <v>22</v>
      </c>
      <c r="AB2" s="3" t="s">
        <v>23</v>
      </c>
      <c r="AD2" s="19"/>
    </row>
    <row r="3" spans="2:34" hidden="1" x14ac:dyDescent="0.35">
      <c r="B3" s="4"/>
      <c r="C3" s="4"/>
      <c r="D3" s="4"/>
      <c r="E3" s="4"/>
      <c r="F3" s="4"/>
      <c r="G3" s="4"/>
      <c r="H3" s="4"/>
      <c r="I3" s="4"/>
      <c r="J3" s="4"/>
      <c r="K3" s="4"/>
      <c r="L3" s="4"/>
      <c r="M3" s="4"/>
      <c r="N3" s="4"/>
      <c r="O3" s="4"/>
      <c r="P3" s="4"/>
      <c r="Q3" s="4"/>
      <c r="R3" s="4"/>
      <c r="S3" s="4"/>
      <c r="T3" s="4"/>
      <c r="U3" s="4"/>
      <c r="V3" s="4"/>
      <c r="W3" s="4"/>
      <c r="X3" s="4"/>
      <c r="Y3" s="4"/>
      <c r="Z3" s="4"/>
      <c r="AA3" s="4"/>
      <c r="AB3" s="4"/>
      <c r="AD3" s="19"/>
    </row>
    <row r="4" spans="2:34" s="12" customFormat="1" hidden="1" x14ac:dyDescent="0.35">
      <c r="B4" s="6" t="s">
        <v>29</v>
      </c>
      <c r="C4" s="7">
        <v>7.1948773150458374</v>
      </c>
      <c r="D4" s="7">
        <v>1.2048408151726546</v>
      </c>
      <c r="E4" s="7">
        <v>1.4285829437369013</v>
      </c>
      <c r="F4" s="7">
        <v>11.629353395161814</v>
      </c>
      <c r="G4" s="7">
        <v>2.7778280621747231</v>
      </c>
      <c r="H4" s="7">
        <v>7.2055094621049687</v>
      </c>
      <c r="I4" s="7">
        <v>11.629353395161814</v>
      </c>
      <c r="J4" s="7">
        <v>11.629353395161814</v>
      </c>
      <c r="K4" s="7">
        <v>7.2055163336125405</v>
      </c>
      <c r="L4" s="8"/>
      <c r="M4" s="9">
        <v>11.629533262194677</v>
      </c>
      <c r="N4" s="9">
        <v>10.753851420746319</v>
      </c>
      <c r="O4" s="9">
        <v>8.0654264876862918</v>
      </c>
      <c r="P4" s="9">
        <v>7.5190456431535262</v>
      </c>
      <c r="Q4" s="9">
        <v>7.5190456431535262</v>
      </c>
      <c r="R4" s="9">
        <v>7.1949347853615295</v>
      </c>
      <c r="S4" s="9">
        <v>6.9929791324213628</v>
      </c>
      <c r="T4" s="9">
        <v>1.47057186586893</v>
      </c>
      <c r="U4" s="9">
        <v>1.4491330687278046</v>
      </c>
      <c r="V4" s="7">
        <v>7.2055094621049687</v>
      </c>
      <c r="W4" s="7">
        <v>7.2055094621049687</v>
      </c>
      <c r="X4" s="7">
        <v>7.2055094621049687</v>
      </c>
      <c r="Y4" s="7">
        <v>7.2055094621049687</v>
      </c>
      <c r="Z4" s="7">
        <v>7.2055094621049696</v>
      </c>
      <c r="AA4" s="10"/>
      <c r="AB4" s="11"/>
      <c r="AC4" s="87"/>
      <c r="AD4" s="19"/>
    </row>
    <row r="5" spans="2:34" s="12" customFormat="1" hidden="1" x14ac:dyDescent="0.35">
      <c r="B5" s="6"/>
      <c r="C5" s="7"/>
      <c r="D5" s="7"/>
      <c r="E5" s="7"/>
      <c r="F5" s="7"/>
      <c r="G5" s="7"/>
      <c r="H5" s="7"/>
      <c r="I5" s="7"/>
      <c r="J5" s="7"/>
      <c r="K5" s="7"/>
      <c r="L5" s="8"/>
      <c r="M5" s="9"/>
      <c r="N5" s="9"/>
      <c r="O5" s="9"/>
      <c r="P5" s="9"/>
      <c r="Q5" s="9"/>
      <c r="R5" s="9"/>
      <c r="S5" s="9"/>
      <c r="T5" s="9"/>
      <c r="U5" s="9"/>
      <c r="V5" s="7"/>
      <c r="W5" s="7"/>
      <c r="X5" s="7"/>
      <c r="Y5" s="7"/>
      <c r="Z5" s="7"/>
      <c r="AA5" s="10"/>
      <c r="AB5" s="11"/>
      <c r="AC5" s="1"/>
      <c r="AD5" s="19"/>
    </row>
    <row r="6" spans="2:34" s="19" customFormat="1" ht="17.100000000000001" customHeight="1" x14ac:dyDescent="0.35">
      <c r="B6" s="13" t="s">
        <v>30</v>
      </c>
      <c r="C6" s="14"/>
      <c r="D6" s="14"/>
      <c r="E6" s="14"/>
      <c r="F6" s="14">
        <v>1898.4781808602236</v>
      </c>
      <c r="G6" s="14">
        <v>1567.2487290871782</v>
      </c>
      <c r="H6" s="14">
        <v>2023.3289388670271</v>
      </c>
      <c r="I6" s="14">
        <v>575.08613650317159</v>
      </c>
      <c r="J6" s="14">
        <v>807.12545123291818</v>
      </c>
      <c r="K6" s="14">
        <v>81.799855830079139</v>
      </c>
      <c r="L6" s="14"/>
      <c r="M6" s="14">
        <f>SUMIF(M13:M21,"&gt;0")</f>
        <v>18690.079637084171</v>
      </c>
      <c r="N6" s="88">
        <f>SUMIF(N13:N21,"&gt;0")</f>
        <v>191.84438536000008</v>
      </c>
      <c r="O6" s="14">
        <f t="shared" ref="O6:X6" si="0">SUMIF(O13:O21,"&gt;0")</f>
        <v>1946.4100630099999</v>
      </c>
      <c r="P6" s="14">
        <f t="shared" si="0"/>
        <v>65.942319861723774</v>
      </c>
      <c r="Q6" s="88">
        <f t="shared" si="0"/>
        <v>1582.6156766813708</v>
      </c>
      <c r="R6" s="88">
        <f t="shared" si="0"/>
        <v>2287.9962808797613</v>
      </c>
      <c r="S6" s="88">
        <f t="shared" si="0"/>
        <v>2052.8413632030479</v>
      </c>
      <c r="T6" s="88">
        <f>SUMIF(T13:T21,"&gt;0")</f>
        <v>0</v>
      </c>
      <c r="U6" s="88">
        <f t="shared" si="0"/>
        <v>109.35301679304759</v>
      </c>
      <c r="V6" s="88">
        <f t="shared" si="0"/>
        <v>88.133287619768609</v>
      </c>
      <c r="W6" s="88">
        <f t="shared" si="0"/>
        <v>0</v>
      </c>
      <c r="X6" s="88">
        <f t="shared" si="0"/>
        <v>0</v>
      </c>
      <c r="Y6" s="88"/>
      <c r="Z6" s="88"/>
      <c r="AA6" s="14"/>
      <c r="AB6" s="14">
        <f>L6</f>
        <v>0</v>
      </c>
      <c r="AC6" s="68"/>
    </row>
    <row r="7" spans="2:34" s="19" customFormat="1" ht="17.100000000000001" customHeight="1" x14ac:dyDescent="0.35">
      <c r="B7" s="21" t="s">
        <v>31</v>
      </c>
      <c r="C7" s="21">
        <v>8523.248863689998</v>
      </c>
      <c r="D7" s="21">
        <v>1113.8166370230908</v>
      </c>
      <c r="E7" s="21">
        <v>1122.2133100000008</v>
      </c>
      <c r="F7" s="21"/>
      <c r="G7" s="21"/>
      <c r="H7" s="21"/>
      <c r="I7" s="21"/>
      <c r="J7" s="21"/>
      <c r="K7" s="21"/>
      <c r="L7" s="21"/>
      <c r="M7" s="21"/>
      <c r="N7" s="21">
        <v>11200.586337222423</v>
      </c>
      <c r="O7" s="21">
        <v>6973.3654063460708</v>
      </c>
      <c r="P7" s="21"/>
      <c r="Q7" s="21">
        <v>2361.4946175627829</v>
      </c>
      <c r="R7" s="21">
        <v>8626.6521935032379</v>
      </c>
      <c r="S7" s="21">
        <v>10356.671139167622</v>
      </c>
      <c r="T7" s="21">
        <v>465.73131608737089</v>
      </c>
      <c r="U7" s="21"/>
      <c r="V7" s="21"/>
      <c r="W7" s="21">
        <v>0</v>
      </c>
      <c r="X7" s="21">
        <v>290.99219999999997</v>
      </c>
      <c r="Y7" s="21">
        <v>1372.0311385293994</v>
      </c>
      <c r="Z7" s="21">
        <v>398.52837999999997</v>
      </c>
      <c r="AA7" s="21"/>
      <c r="AB7" s="21">
        <f t="shared" ref="AB7:AB35" si="1">L7</f>
        <v>0</v>
      </c>
      <c r="AC7" s="68"/>
    </row>
    <row r="8" spans="2:34" s="19" customFormat="1" ht="17.100000000000001" customHeight="1" x14ac:dyDescent="0.35">
      <c r="B8" s="13" t="s">
        <v>32</v>
      </c>
      <c r="C8" s="14"/>
      <c r="D8" s="14">
        <v>4.7144678057087615E-2</v>
      </c>
      <c r="E8" s="14"/>
      <c r="F8" s="14"/>
      <c r="G8" s="14"/>
      <c r="H8" s="14"/>
      <c r="I8" s="14"/>
      <c r="J8" s="14"/>
      <c r="K8" s="14"/>
      <c r="L8" s="14"/>
      <c r="M8" s="14"/>
      <c r="N8" s="88"/>
      <c r="O8" s="14"/>
      <c r="P8" s="14"/>
      <c r="Q8" s="14"/>
      <c r="R8" s="14"/>
      <c r="S8" s="14"/>
      <c r="T8" s="14"/>
      <c r="U8" s="14">
        <v>3.5788710496</v>
      </c>
      <c r="V8" s="14"/>
      <c r="W8" s="14"/>
      <c r="X8" s="14"/>
      <c r="Y8" s="14"/>
      <c r="Z8" s="14"/>
      <c r="AA8" s="14"/>
      <c r="AB8" s="14">
        <f t="shared" si="1"/>
        <v>0</v>
      </c>
      <c r="AC8" s="68"/>
      <c r="AE8" s="73"/>
      <c r="AF8" s="73"/>
      <c r="AG8" s="73"/>
      <c r="AH8" s="73"/>
    </row>
    <row r="9" spans="2:34" s="19" customFormat="1" ht="17.100000000000001" customHeight="1" x14ac:dyDescent="0.35">
      <c r="B9" s="21" t="s">
        <v>33</v>
      </c>
      <c r="C9" s="21">
        <v>-12.013999999999994</v>
      </c>
      <c r="D9" s="21">
        <v>9.7782388437555667</v>
      </c>
      <c r="E9" s="21">
        <v>-38.712839200000012</v>
      </c>
      <c r="F9" s="21"/>
      <c r="G9" s="21"/>
      <c r="H9" s="21"/>
      <c r="I9" s="21"/>
      <c r="J9" s="21"/>
      <c r="K9" s="21"/>
      <c r="L9" s="21"/>
      <c r="M9" s="21"/>
      <c r="N9" s="21">
        <v>27.80000000000005</v>
      </c>
      <c r="O9" s="21">
        <v>-59.807000000000016</v>
      </c>
      <c r="P9" s="21">
        <v>0.21968000000000029</v>
      </c>
      <c r="Q9" s="21">
        <v>5.2723200000000006</v>
      </c>
      <c r="R9" s="21">
        <v>160.70299999999997</v>
      </c>
      <c r="S9" s="21">
        <v>-36.467400000000005</v>
      </c>
      <c r="T9" s="21"/>
      <c r="U9" s="21"/>
      <c r="V9" s="21"/>
      <c r="W9" s="21"/>
      <c r="X9" s="21"/>
      <c r="Y9" s="21"/>
      <c r="Z9" s="21"/>
      <c r="AA9" s="21"/>
      <c r="AB9" s="21">
        <f t="shared" si="1"/>
        <v>0</v>
      </c>
      <c r="AC9" s="68"/>
      <c r="AE9" s="73"/>
      <c r="AF9" s="73"/>
      <c r="AG9" s="73"/>
      <c r="AH9" s="73"/>
    </row>
    <row r="10" spans="2:34" s="19" customFormat="1" ht="17.100000000000001" customHeight="1" x14ac:dyDescent="0.35">
      <c r="B10" s="13" t="s">
        <v>34</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f t="shared" si="1"/>
        <v>0</v>
      </c>
      <c r="AC10" s="68"/>
      <c r="AE10" s="73"/>
      <c r="AF10" s="73"/>
      <c r="AG10" s="73"/>
      <c r="AH10" s="73"/>
    </row>
    <row r="11" spans="2:34" s="19" customFormat="1" ht="17.100000000000001" customHeight="1" x14ac:dyDescent="0.35">
      <c r="B11" s="21" t="s">
        <v>78</v>
      </c>
      <c r="C11" s="21"/>
      <c r="D11" s="21"/>
      <c r="E11" s="21"/>
      <c r="F11" s="21"/>
      <c r="G11" s="21"/>
      <c r="H11" s="21"/>
      <c r="I11" s="21"/>
      <c r="J11" s="21"/>
      <c r="K11" s="21"/>
      <c r="L11" s="21"/>
      <c r="M11" s="21"/>
      <c r="N11" s="21"/>
      <c r="O11" s="21"/>
      <c r="P11" s="21"/>
      <c r="Q11" s="21">
        <v>3852.9638571428568</v>
      </c>
      <c r="R11" s="21"/>
      <c r="S11" s="21"/>
      <c r="T11" s="21"/>
      <c r="U11" s="21"/>
      <c r="V11" s="21"/>
      <c r="W11" s="21"/>
      <c r="X11" s="21"/>
      <c r="Y11" s="21"/>
      <c r="Z11" s="21"/>
      <c r="AA11" s="21"/>
      <c r="AB11" s="21">
        <f t="shared" si="1"/>
        <v>0</v>
      </c>
      <c r="AC11" s="68"/>
      <c r="AE11" s="111"/>
      <c r="AF11" s="111"/>
      <c r="AG11" s="111"/>
      <c r="AH11" s="111"/>
    </row>
    <row r="12" spans="2:34" s="19" customFormat="1" ht="17.100000000000001" customHeight="1" thickBot="1" x14ac:dyDescent="0.4">
      <c r="B12" s="24" t="s">
        <v>35</v>
      </c>
      <c r="C12" s="25">
        <f>C6+C7-C8+C9-C10-C11</f>
        <v>8511.2348636899987</v>
      </c>
      <c r="D12" s="25">
        <f>D6+D7-D8+D9-D10-D11</f>
        <v>1123.5477311887894</v>
      </c>
      <c r="E12" s="25">
        <f t="shared" ref="E12:K12" si="2">E6+E7-E8+E9-E10-E11</f>
        <v>1083.5004708000008</v>
      </c>
      <c r="F12" s="25">
        <f t="shared" si="2"/>
        <v>1898.4781808602236</v>
      </c>
      <c r="G12" s="25">
        <f t="shared" si="2"/>
        <v>1567.2487290871782</v>
      </c>
      <c r="H12" s="25">
        <f t="shared" si="2"/>
        <v>2023.3289388670271</v>
      </c>
      <c r="I12" s="25">
        <f t="shared" si="2"/>
        <v>575.08613650317159</v>
      </c>
      <c r="J12" s="25">
        <f t="shared" si="2"/>
        <v>807.12545123291818</v>
      </c>
      <c r="K12" s="25">
        <f t="shared" si="2"/>
        <v>81.799855830079139</v>
      </c>
      <c r="L12" s="25"/>
      <c r="M12" s="25">
        <f>M6+M7-M8+M9-M10-M11</f>
        <v>18690.079637084171</v>
      </c>
      <c r="N12" s="25">
        <f t="shared" ref="N12:Z12" si="3">N6+N7-N8+N9-N10-N11</f>
        <v>11420.230722582422</v>
      </c>
      <c r="O12" s="25">
        <f t="shared" si="3"/>
        <v>8859.9684693560703</v>
      </c>
      <c r="P12" s="25">
        <f t="shared" si="3"/>
        <v>66.161999861723771</v>
      </c>
      <c r="Q12" s="25">
        <f t="shared" si="3"/>
        <v>96.41875710129716</v>
      </c>
      <c r="R12" s="25">
        <f t="shared" si="3"/>
        <v>11075.351474382998</v>
      </c>
      <c r="S12" s="25">
        <f t="shared" si="3"/>
        <v>12373.04510237067</v>
      </c>
      <c r="T12" s="25">
        <f t="shared" si="3"/>
        <v>465.73131608737089</v>
      </c>
      <c r="U12" s="25">
        <f t="shared" si="3"/>
        <v>105.77414574344759</v>
      </c>
      <c r="V12" s="25">
        <f t="shared" si="3"/>
        <v>88.133287619768609</v>
      </c>
      <c r="W12" s="25">
        <f t="shared" si="3"/>
        <v>0</v>
      </c>
      <c r="X12" s="25">
        <f t="shared" si="3"/>
        <v>290.99219999999997</v>
      </c>
      <c r="Y12" s="25">
        <f t="shared" si="3"/>
        <v>1372.0311385293994</v>
      </c>
      <c r="Z12" s="25">
        <f t="shared" si="3"/>
        <v>398.52837999999997</v>
      </c>
      <c r="AA12" s="25"/>
      <c r="AB12" s="25">
        <f t="shared" si="1"/>
        <v>0</v>
      </c>
      <c r="AC12" s="68"/>
      <c r="AE12" s="73"/>
      <c r="AF12" s="73"/>
      <c r="AG12" s="73"/>
      <c r="AH12" s="73"/>
    </row>
    <row r="13" spans="2:34" s="19" customFormat="1" ht="17.100000000000001" customHeight="1" x14ac:dyDescent="0.35">
      <c r="B13" s="13" t="s">
        <v>36</v>
      </c>
      <c r="C13" s="14">
        <v>-8581.8028652050198</v>
      </c>
      <c r="D13" s="14"/>
      <c r="E13" s="14"/>
      <c r="F13" s="14"/>
      <c r="G13" s="14"/>
      <c r="H13" s="14"/>
      <c r="I13" s="14"/>
      <c r="J13" s="14"/>
      <c r="K13" s="14"/>
      <c r="L13" s="14"/>
      <c r="M13" s="14"/>
      <c r="N13" s="14">
        <v>191.84438536000008</v>
      </c>
      <c r="O13" s="14">
        <v>1946.4100630099999</v>
      </c>
      <c r="P13" s="14">
        <v>65.942319861723774</v>
      </c>
      <c r="Q13" s="14">
        <v>1582.6156766813708</v>
      </c>
      <c r="R13" s="14">
        <v>2287.9962808797613</v>
      </c>
      <c r="S13" s="14">
        <v>2052.8413632030479</v>
      </c>
      <c r="T13" s="14"/>
      <c r="U13" s="14"/>
      <c r="V13" s="14">
        <v>88.133287619768609</v>
      </c>
      <c r="W13" s="14"/>
      <c r="X13" s="14"/>
      <c r="Y13" s="14"/>
      <c r="Z13" s="14"/>
      <c r="AA13" s="14"/>
      <c r="AB13" s="14">
        <f t="shared" si="1"/>
        <v>0</v>
      </c>
      <c r="AC13" s="68"/>
      <c r="AE13" s="73"/>
      <c r="AF13" s="73"/>
      <c r="AG13" s="73"/>
      <c r="AH13" s="73"/>
    </row>
    <row r="14" spans="2:34" s="19" customFormat="1" ht="17.100000000000001" customHeight="1" x14ac:dyDescent="0.35">
      <c r="B14" s="21" t="s">
        <v>79</v>
      </c>
      <c r="C14" s="21"/>
      <c r="D14" s="21">
        <v>-976.30930406937296</v>
      </c>
      <c r="E14" s="21">
        <v>-969.98969920000093</v>
      </c>
      <c r="F14" s="21">
        <v>-1891.2693598564695</v>
      </c>
      <c r="G14" s="21"/>
      <c r="H14" s="21"/>
      <c r="I14" s="21">
        <v>-149.03257951260656</v>
      </c>
      <c r="J14" s="21">
        <v>-807.12545123291818</v>
      </c>
      <c r="K14" s="21"/>
      <c r="L14" s="21"/>
      <c r="M14" s="21">
        <v>15486.920161682376</v>
      </c>
      <c r="N14" s="21"/>
      <c r="O14" s="21"/>
      <c r="P14" s="21"/>
      <c r="Q14" s="21"/>
      <c r="R14" s="21">
        <v>-1932.4518998630069</v>
      </c>
      <c r="S14" s="21">
        <v>-7808.6999461223868</v>
      </c>
      <c r="T14" s="21"/>
      <c r="U14" s="21"/>
      <c r="V14" s="21"/>
      <c r="W14" s="21"/>
      <c r="X14" s="21"/>
      <c r="Y14" s="21"/>
      <c r="Z14" s="21"/>
      <c r="AA14" s="21"/>
      <c r="AB14" s="21">
        <f t="shared" si="1"/>
        <v>0</v>
      </c>
      <c r="AC14" s="68"/>
      <c r="AE14" s="73"/>
      <c r="AF14" s="73"/>
      <c r="AG14" s="73"/>
      <c r="AH14" s="73"/>
    </row>
    <row r="15" spans="2:34" s="19" customFormat="1" ht="17.100000000000001" customHeight="1" x14ac:dyDescent="0.35">
      <c r="B15" s="13" t="s">
        <v>80</v>
      </c>
      <c r="C15" s="14"/>
      <c r="D15" s="14">
        <v>-14.110366991117814</v>
      </c>
      <c r="E15" s="14"/>
      <c r="F15" s="14"/>
      <c r="G15" s="14"/>
      <c r="H15" s="14"/>
      <c r="I15" s="14"/>
      <c r="J15" s="14"/>
      <c r="K15" s="14"/>
      <c r="L15" s="14"/>
      <c r="M15" s="14">
        <v>1241.2888956367935</v>
      </c>
      <c r="N15" s="14"/>
      <c r="O15" s="14"/>
      <c r="P15" s="14"/>
      <c r="Q15" s="14"/>
      <c r="R15" s="14">
        <v>-47.366320556404943</v>
      </c>
      <c r="S15" s="14">
        <v>-1761.6084924878974</v>
      </c>
      <c r="T15" s="14"/>
      <c r="U15" s="14"/>
      <c r="V15" s="14"/>
      <c r="W15" s="14"/>
      <c r="X15" s="14"/>
      <c r="Y15" s="14"/>
      <c r="Z15" s="14"/>
      <c r="AA15" s="14"/>
      <c r="AB15" s="14">
        <f t="shared" si="1"/>
        <v>0</v>
      </c>
      <c r="AC15" s="68"/>
      <c r="AE15" s="73"/>
      <c r="AF15" s="73"/>
      <c r="AG15" s="73"/>
      <c r="AH15" s="73"/>
    </row>
    <row r="16" spans="2:34" s="19" customFormat="1" ht="17.100000000000001" customHeight="1" x14ac:dyDescent="0.35">
      <c r="B16" s="21" t="s">
        <v>37</v>
      </c>
      <c r="C16" s="21"/>
      <c r="D16" s="21"/>
      <c r="E16" s="21"/>
      <c r="F16" s="21">
        <v>-7.2088210037542222</v>
      </c>
      <c r="G16" s="21"/>
      <c r="H16" s="21">
        <v>-164.29073503233187</v>
      </c>
      <c r="I16" s="21">
        <v>-323.73452390206791</v>
      </c>
      <c r="J16" s="21"/>
      <c r="K16" s="21">
        <v>-23.4433110150784</v>
      </c>
      <c r="L16" s="21"/>
      <c r="M16" s="21">
        <v>1961.8705797650016</v>
      </c>
      <c r="N16" s="21"/>
      <c r="O16" s="21">
        <v>-126.45487735655034</v>
      </c>
      <c r="P16" s="21"/>
      <c r="Q16" s="21"/>
      <c r="R16" s="21">
        <v>-1345.2515459163894</v>
      </c>
      <c r="S16" s="21">
        <v>-1431.7826295147663</v>
      </c>
      <c r="T16" s="21"/>
      <c r="U16" s="21"/>
      <c r="V16" s="21"/>
      <c r="W16" s="21"/>
      <c r="X16" s="21"/>
      <c r="Y16" s="21"/>
      <c r="Z16" s="21"/>
      <c r="AA16" s="21"/>
      <c r="AB16" s="21">
        <f t="shared" si="1"/>
        <v>0</v>
      </c>
      <c r="AC16" s="68"/>
      <c r="AE16" s="73"/>
      <c r="AF16" s="73"/>
      <c r="AG16" s="73"/>
      <c r="AH16" s="73"/>
    </row>
    <row r="17" spans="2:34" s="19" customFormat="1" ht="17.100000000000001" customHeight="1" x14ac:dyDescent="0.35">
      <c r="B17" s="13" t="s">
        <v>38</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f t="shared" si="1"/>
        <v>0</v>
      </c>
      <c r="AC17" s="68"/>
      <c r="AE17" s="73"/>
      <c r="AF17" s="73"/>
      <c r="AG17" s="73"/>
      <c r="AH17" s="73"/>
    </row>
    <row r="18" spans="2:34" s="19" customFormat="1" ht="17.100000000000001" customHeight="1" x14ac:dyDescent="0.35">
      <c r="B18" s="21" t="s">
        <v>39</v>
      </c>
      <c r="C18" s="21"/>
      <c r="D18" s="21"/>
      <c r="E18" s="21"/>
      <c r="F18" s="21"/>
      <c r="G18" s="21">
        <v>-383.21326714159818</v>
      </c>
      <c r="H18" s="21"/>
      <c r="I18" s="21"/>
      <c r="J18" s="21"/>
      <c r="K18" s="21"/>
      <c r="L18" s="21"/>
      <c r="M18" s="21"/>
      <c r="N18" s="21"/>
      <c r="O18" s="21"/>
      <c r="P18" s="21"/>
      <c r="Q18" s="21"/>
      <c r="R18" s="21"/>
      <c r="S18" s="21"/>
      <c r="T18" s="21"/>
      <c r="U18" s="21">
        <v>109.35301679304759</v>
      </c>
      <c r="V18" s="21"/>
      <c r="W18" s="21"/>
      <c r="X18" s="21"/>
      <c r="Y18" s="21"/>
      <c r="Z18" s="21"/>
      <c r="AA18" s="21"/>
      <c r="AB18" s="21">
        <f t="shared" si="1"/>
        <v>0</v>
      </c>
      <c r="AC18" s="68"/>
    </row>
    <row r="19" spans="2:34" s="19" customFormat="1" ht="17.100000000000001" customHeight="1" x14ac:dyDescent="0.35">
      <c r="B19" s="13" t="s">
        <v>40</v>
      </c>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f t="shared" si="1"/>
        <v>0</v>
      </c>
      <c r="AC19" s="1"/>
    </row>
    <row r="20" spans="2:34" s="19" customFormat="1" ht="17.100000000000001" customHeight="1" x14ac:dyDescent="0.35">
      <c r="B20" s="21" t="s">
        <v>41</v>
      </c>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f t="shared" si="1"/>
        <v>0</v>
      </c>
      <c r="AC20" s="1"/>
      <c r="AE20" s="143"/>
      <c r="AF20" s="143"/>
      <c r="AG20" s="143"/>
      <c r="AH20" s="143"/>
    </row>
    <row r="21" spans="2:34" s="19" customFormat="1" ht="17.100000000000001" customHeight="1" x14ac:dyDescent="0.35">
      <c r="B21" s="13" t="s">
        <v>42</v>
      </c>
      <c r="C21" s="14"/>
      <c r="D21" s="14"/>
      <c r="E21" s="88"/>
      <c r="F21" s="88"/>
      <c r="G21" s="88"/>
      <c r="H21" s="88"/>
      <c r="I21" s="88"/>
      <c r="J21" s="88"/>
      <c r="K21" s="88"/>
      <c r="L21" s="89"/>
      <c r="M21" s="88"/>
      <c r="N21" s="88"/>
      <c r="O21" s="88"/>
      <c r="P21" s="88"/>
      <c r="Q21" s="88"/>
      <c r="R21" s="88"/>
      <c r="S21" s="88"/>
      <c r="T21" s="88"/>
      <c r="U21" s="88"/>
      <c r="V21" s="88"/>
      <c r="W21" s="88"/>
      <c r="X21" s="88"/>
      <c r="Y21" s="88"/>
      <c r="Z21" s="88"/>
      <c r="AA21" s="98"/>
      <c r="AB21" s="98">
        <f t="shared" si="1"/>
        <v>0</v>
      </c>
      <c r="AC21" s="1"/>
      <c r="AE21" s="143"/>
      <c r="AF21" s="143"/>
      <c r="AG21" s="143"/>
      <c r="AH21" s="143"/>
    </row>
    <row r="22" spans="2:34" s="19" customFormat="1" ht="17.100000000000001" customHeight="1" thickBot="1" x14ac:dyDescent="0.4">
      <c r="B22" s="32" t="s">
        <v>43</v>
      </c>
      <c r="C22" s="33">
        <f>SUM(C13:C21)</f>
        <v>-8581.8028652050198</v>
      </c>
      <c r="D22" s="91">
        <f>SUM(D13:D21)</f>
        <v>-990.41967106049083</v>
      </c>
      <c r="E22" s="91">
        <f t="shared" ref="E22:K22" si="4">SUM(E13:E21)</f>
        <v>-969.98969920000093</v>
      </c>
      <c r="F22" s="91">
        <f t="shared" si="4"/>
        <v>-1898.4781808602236</v>
      </c>
      <c r="G22" s="91">
        <f t="shared" si="4"/>
        <v>-383.21326714159818</v>
      </c>
      <c r="H22" s="91">
        <f t="shared" si="4"/>
        <v>-164.29073503233187</v>
      </c>
      <c r="I22" s="91">
        <f t="shared" si="4"/>
        <v>-472.76710341467447</v>
      </c>
      <c r="J22" s="91">
        <f t="shared" si="4"/>
        <v>-807.12545123291818</v>
      </c>
      <c r="K22" s="91">
        <f t="shared" si="4"/>
        <v>-23.4433110150784</v>
      </c>
      <c r="L22" s="91"/>
      <c r="M22" s="91">
        <f>SUMIF(M13:M21,"&lt;0")</f>
        <v>0</v>
      </c>
      <c r="N22" s="91">
        <f t="shared" ref="N22:Z22" si="5">SUMIF(N13:N21,"&lt;0")</f>
        <v>0</v>
      </c>
      <c r="O22" s="91">
        <f t="shared" si="5"/>
        <v>-126.45487735655034</v>
      </c>
      <c r="P22" s="91">
        <f t="shared" si="5"/>
        <v>0</v>
      </c>
      <c r="Q22" s="91">
        <f t="shared" si="5"/>
        <v>0</v>
      </c>
      <c r="R22" s="91">
        <f>SUMIF(R13:R21,"&lt;0")</f>
        <v>-3325.0697663358014</v>
      </c>
      <c r="S22" s="91">
        <f>SUMIF(S13:S21,"&lt;0")</f>
        <v>-11002.09106812505</v>
      </c>
      <c r="T22" s="91">
        <f t="shared" si="5"/>
        <v>0</v>
      </c>
      <c r="U22" s="91">
        <f t="shared" si="5"/>
        <v>0</v>
      </c>
      <c r="V22" s="91">
        <f t="shared" si="5"/>
        <v>0</v>
      </c>
      <c r="W22" s="91">
        <f t="shared" si="5"/>
        <v>0</v>
      </c>
      <c r="X22" s="91">
        <f t="shared" si="5"/>
        <v>0</v>
      </c>
      <c r="Y22" s="91">
        <f t="shared" si="5"/>
        <v>0</v>
      </c>
      <c r="Z22" s="91">
        <f t="shared" si="5"/>
        <v>0</v>
      </c>
      <c r="AA22" s="91"/>
      <c r="AB22" s="91">
        <f t="shared" si="1"/>
        <v>0</v>
      </c>
      <c r="AC22" s="1"/>
      <c r="AE22" s="143"/>
      <c r="AF22" s="143"/>
      <c r="AG22" s="143"/>
      <c r="AH22" s="143"/>
    </row>
    <row r="23" spans="2:34" s="19" customFormat="1" ht="17.100000000000001" customHeight="1" x14ac:dyDescent="0.35">
      <c r="B23" s="100" t="s">
        <v>44</v>
      </c>
      <c r="C23" s="90"/>
      <c r="D23" s="90">
        <v>0</v>
      </c>
      <c r="E23" s="90"/>
      <c r="F23" s="90"/>
      <c r="G23" s="90"/>
      <c r="H23" s="90"/>
      <c r="I23" s="90"/>
      <c r="J23" s="90"/>
      <c r="K23" s="90"/>
      <c r="L23" s="90"/>
      <c r="M23" s="90">
        <v>688.34160297464962</v>
      </c>
      <c r="N23" s="90"/>
      <c r="O23" s="90">
        <v>15.282370115237587</v>
      </c>
      <c r="P23" s="90"/>
      <c r="Q23" s="90"/>
      <c r="R23" s="90">
        <v>1.6504690375556101</v>
      </c>
      <c r="S23" s="90">
        <v>224.71316140858593</v>
      </c>
      <c r="T23" s="90"/>
      <c r="U23" s="90"/>
      <c r="V23" s="90">
        <v>88.133287619768609</v>
      </c>
      <c r="W23" s="90"/>
      <c r="X23" s="90"/>
      <c r="Y23" s="90"/>
      <c r="Z23" s="90"/>
      <c r="AA23" s="98"/>
      <c r="AB23" s="98">
        <f t="shared" si="1"/>
        <v>0</v>
      </c>
      <c r="AC23" s="101"/>
      <c r="AD23" s="102"/>
      <c r="AE23" s="143"/>
      <c r="AF23" s="143"/>
      <c r="AG23" s="143"/>
      <c r="AH23" s="143"/>
    </row>
    <row r="24" spans="2:34" s="19" customFormat="1" ht="17.100000000000001" customHeight="1" x14ac:dyDescent="0.35">
      <c r="B24" s="21" t="s">
        <v>45</v>
      </c>
      <c r="C24" s="21"/>
      <c r="D24" s="21"/>
      <c r="E24" s="21">
        <v>28.410830000000026</v>
      </c>
      <c r="F24" s="21"/>
      <c r="G24" s="21"/>
      <c r="H24" s="21"/>
      <c r="I24" s="21"/>
      <c r="J24" s="21"/>
      <c r="K24" s="21"/>
      <c r="L24" s="21"/>
      <c r="M24" s="21">
        <v>2411.8095290683132</v>
      </c>
      <c r="N24" s="21"/>
      <c r="O24" s="21"/>
      <c r="P24" s="21"/>
      <c r="Q24" s="21"/>
      <c r="R24" s="21"/>
      <c r="S24" s="21"/>
      <c r="T24" s="21"/>
      <c r="U24" s="21"/>
      <c r="V24" s="21"/>
      <c r="W24" s="21"/>
      <c r="X24" s="21"/>
      <c r="Y24" s="21"/>
      <c r="Z24" s="21"/>
      <c r="AA24" s="21"/>
      <c r="AB24" s="21">
        <f t="shared" si="1"/>
        <v>0</v>
      </c>
      <c r="AC24" s="1"/>
    </row>
    <row r="25" spans="2:34" s="19" customFormat="1" ht="17.100000000000001" customHeight="1" thickBot="1" x14ac:dyDescent="0.4">
      <c r="B25" s="103" t="s">
        <v>46</v>
      </c>
      <c r="C25" s="108">
        <f>IFERROR(C12+C22-C32-C24-C23-C33, " ")</f>
        <v>-70.568001515021024</v>
      </c>
      <c r="D25" s="108">
        <f>IFERROR(D12+D22-D32-D24-D23-D33, " ")</f>
        <v>1.7053025658242404E-13</v>
      </c>
      <c r="E25" s="108">
        <f t="shared" ref="E25:Z25" si="6">IFERROR(E12+E22-E32-E24-E23-E33, " ")</f>
        <v>-43.300494284339742</v>
      </c>
      <c r="F25" s="108">
        <f t="shared" si="6"/>
        <v>0</v>
      </c>
      <c r="G25" s="108">
        <f t="shared" si="6"/>
        <v>0</v>
      </c>
      <c r="H25" s="108">
        <f t="shared" si="6"/>
        <v>2.2737367544323206E-13</v>
      </c>
      <c r="I25" s="108">
        <f t="shared" si="6"/>
        <v>4.2632564145606011E-14</v>
      </c>
      <c r="J25" s="108">
        <f t="shared" si="6"/>
        <v>0</v>
      </c>
      <c r="K25" s="108">
        <f t="shared" si="6"/>
        <v>7.1054273576010019E-15</v>
      </c>
      <c r="L25" s="108"/>
      <c r="M25" s="108">
        <f>IFERROR(M12+M22-M32-M24-M23-M33, " ")</f>
        <v>2.6147972675971687E-12</v>
      </c>
      <c r="N25" s="108">
        <f t="shared" si="6"/>
        <v>193.93153210618038</v>
      </c>
      <c r="O25" s="108">
        <f t="shared" si="6"/>
        <v>-9.0949470177292824E-13</v>
      </c>
      <c r="P25" s="108">
        <f t="shared" si="6"/>
        <v>0.21967999999999677</v>
      </c>
      <c r="Q25" s="108">
        <f t="shared" si="6"/>
        <v>2.5579538487363607E-13</v>
      </c>
      <c r="R25" s="108">
        <f t="shared" si="6"/>
        <v>-5.9752203185325925E-13</v>
      </c>
      <c r="S25" s="108">
        <f t="shared" si="6"/>
        <v>1.0516032489249483E-12</v>
      </c>
      <c r="T25" s="108">
        <f t="shared" si="6"/>
        <v>0</v>
      </c>
      <c r="U25" s="108">
        <f t="shared" si="6"/>
        <v>-3.5788710495999965</v>
      </c>
      <c r="V25" s="108">
        <f t="shared" si="6"/>
        <v>0</v>
      </c>
      <c r="W25" s="108">
        <f t="shared" si="6"/>
        <v>0</v>
      </c>
      <c r="X25" s="108">
        <f t="shared" si="6"/>
        <v>0</v>
      </c>
      <c r="Y25" s="108">
        <f t="shared" si="6"/>
        <v>0</v>
      </c>
      <c r="Z25" s="108">
        <f t="shared" si="6"/>
        <v>0</v>
      </c>
      <c r="AA25" s="108"/>
      <c r="AB25" s="108">
        <f>L25</f>
        <v>0</v>
      </c>
      <c r="AC25" s="104"/>
      <c r="AD25" s="105"/>
      <c r="AE25" s="73"/>
      <c r="AF25" s="73"/>
      <c r="AG25" s="73"/>
      <c r="AH25" s="73"/>
    </row>
    <row r="26" spans="2:34" s="19" customFormat="1" ht="17.100000000000001" customHeight="1" x14ac:dyDescent="0.35">
      <c r="B26" s="118" t="s">
        <v>135</v>
      </c>
      <c r="C26" s="29"/>
      <c r="D26" s="90">
        <v>23.718447817800428</v>
      </c>
      <c r="E26" s="90"/>
      <c r="F26" s="90"/>
      <c r="G26" s="90"/>
      <c r="H26" s="90"/>
      <c r="I26" s="90"/>
      <c r="J26" s="90"/>
      <c r="K26" s="90"/>
      <c r="L26" s="89"/>
      <c r="M26" s="90">
        <v>53.644353999999993</v>
      </c>
      <c r="N26" s="90">
        <v>4860.6396649062863</v>
      </c>
      <c r="O26" s="90">
        <v>7441.0963507551169</v>
      </c>
      <c r="P26" s="90"/>
      <c r="Q26" s="90">
        <v>96.418757101296904</v>
      </c>
      <c r="R26" s="90">
        <v>6027.2411545800196</v>
      </c>
      <c r="S26" s="90"/>
      <c r="T26" s="90"/>
      <c r="U26" s="90"/>
      <c r="V26" s="90"/>
      <c r="W26" s="90">
        <v>0</v>
      </c>
      <c r="X26" s="90"/>
      <c r="Y26" s="90"/>
      <c r="Z26" s="90"/>
      <c r="AA26" s="98"/>
      <c r="AB26" s="98">
        <f t="shared" si="1"/>
        <v>0</v>
      </c>
      <c r="AC26" s="1"/>
      <c r="AE26" s="73"/>
      <c r="AF26" s="73"/>
      <c r="AG26" s="73"/>
      <c r="AH26" s="73"/>
    </row>
    <row r="27" spans="2:34" s="19" customFormat="1" ht="17.100000000000001" customHeight="1" x14ac:dyDescent="0.35">
      <c r="B27" s="119" t="s">
        <v>136</v>
      </c>
      <c r="C27" s="21"/>
      <c r="D27" s="21">
        <v>109.40961231049796</v>
      </c>
      <c r="E27" s="21">
        <v>128.4004358843396</v>
      </c>
      <c r="F27" s="21"/>
      <c r="G27" s="21"/>
      <c r="H27" s="21">
        <v>1859.038203834695</v>
      </c>
      <c r="I27" s="21"/>
      <c r="J27" s="21"/>
      <c r="K27" s="21">
        <v>37.911314189253716</v>
      </c>
      <c r="L27" s="21"/>
      <c r="M27" s="21">
        <v>5292.0912129661729</v>
      </c>
      <c r="N27" s="21">
        <v>563.35797398810769</v>
      </c>
      <c r="O27" s="21">
        <v>10.710140747422411</v>
      </c>
      <c r="P27" s="21"/>
      <c r="Q27" s="21"/>
      <c r="R27" s="21">
        <v>1042.6213933887368</v>
      </c>
      <c r="S27" s="21">
        <v>1146.2408728370333</v>
      </c>
      <c r="T27" s="21">
        <v>465.73131608737089</v>
      </c>
      <c r="U27" s="21"/>
      <c r="V27" s="21"/>
      <c r="W27" s="21"/>
      <c r="X27" s="21"/>
      <c r="Y27" s="21"/>
      <c r="Z27" s="21"/>
      <c r="AA27" s="21"/>
      <c r="AB27" s="21">
        <f t="shared" si="1"/>
        <v>0</v>
      </c>
      <c r="AC27" s="1"/>
      <c r="AE27" s="73"/>
      <c r="AF27" s="73"/>
      <c r="AG27" s="73"/>
      <c r="AH27" s="73"/>
    </row>
    <row r="28" spans="2:34" s="19" customFormat="1" ht="17.100000000000001" customHeight="1" x14ac:dyDescent="0.35">
      <c r="B28" s="120" t="s">
        <v>137</v>
      </c>
      <c r="C28" s="14"/>
      <c r="D28" s="88"/>
      <c r="E28" s="88"/>
      <c r="F28" s="88"/>
      <c r="G28" s="88">
        <v>1183.8847986154278</v>
      </c>
      <c r="H28" s="88"/>
      <c r="I28" s="88">
        <v>96.960084335839682</v>
      </c>
      <c r="J28" s="88"/>
      <c r="K28" s="88">
        <v>20.445230625747019</v>
      </c>
      <c r="L28" s="89"/>
      <c r="M28" s="88">
        <v>5494.4054517316954</v>
      </c>
      <c r="N28" s="88">
        <v>5005.2507480786189</v>
      </c>
      <c r="O28" s="88"/>
      <c r="P28" s="88">
        <v>65.942319861723774</v>
      </c>
      <c r="Q28" s="88"/>
      <c r="R28" s="88"/>
      <c r="S28" s="88"/>
      <c r="T28" s="88"/>
      <c r="U28" s="88">
        <v>106.71266622088783</v>
      </c>
      <c r="V28" s="88"/>
      <c r="W28" s="88"/>
      <c r="X28" s="88"/>
      <c r="Y28" s="88"/>
      <c r="Z28" s="88"/>
      <c r="AA28" s="98"/>
      <c r="AB28" s="98">
        <f t="shared" si="1"/>
        <v>0</v>
      </c>
      <c r="AC28" s="1"/>
      <c r="AE28" s="73"/>
      <c r="AF28" s="73"/>
      <c r="AG28" s="73"/>
      <c r="AH28" s="73"/>
    </row>
    <row r="29" spans="2:34" s="19" customFormat="1" ht="17.100000000000001" customHeight="1" x14ac:dyDescent="0.35">
      <c r="B29" s="119" t="s">
        <v>138</v>
      </c>
      <c r="C29" s="21"/>
      <c r="D29" s="21"/>
      <c r="E29" s="21"/>
      <c r="F29" s="21"/>
      <c r="G29" s="21">
        <v>0.15066333015211172</v>
      </c>
      <c r="H29" s="21"/>
      <c r="I29" s="21">
        <v>5.3589487526574002</v>
      </c>
      <c r="J29" s="21"/>
      <c r="K29" s="21"/>
      <c r="L29" s="21"/>
      <c r="M29" s="21">
        <v>3757.565202378732</v>
      </c>
      <c r="N29" s="21">
        <v>636.17344588219225</v>
      </c>
      <c r="O29" s="21">
        <v>0.19365878949875789</v>
      </c>
      <c r="P29" s="21"/>
      <c r="Q29" s="21"/>
      <c r="R29" s="21">
        <v>195.37083027466406</v>
      </c>
      <c r="S29" s="21"/>
      <c r="T29" s="21"/>
      <c r="U29" s="21">
        <v>2.6403505721597558</v>
      </c>
      <c r="V29" s="21"/>
      <c r="W29" s="21"/>
      <c r="X29" s="21"/>
      <c r="Y29" s="21"/>
      <c r="Z29" s="21"/>
      <c r="AA29" s="21"/>
      <c r="AB29" s="21">
        <f t="shared" si="1"/>
        <v>0</v>
      </c>
      <c r="AC29" s="1"/>
      <c r="AE29" s="73"/>
      <c r="AF29" s="73"/>
      <c r="AG29" s="73"/>
      <c r="AH29" s="73"/>
    </row>
    <row r="30" spans="2:34" s="19" customFormat="1" ht="17.100000000000001" customHeight="1" x14ac:dyDescent="0.35">
      <c r="B30" s="120" t="s">
        <v>139</v>
      </c>
      <c r="C30" s="14"/>
      <c r="D30" s="88"/>
      <c r="E30" s="88"/>
      <c r="F30" s="88"/>
      <c r="G30" s="88"/>
      <c r="H30" s="88"/>
      <c r="I30" s="88"/>
      <c r="J30" s="88"/>
      <c r="K30" s="88"/>
      <c r="L30" s="89"/>
      <c r="M30" s="88">
        <v>992.22228396460628</v>
      </c>
      <c r="N30" s="88"/>
      <c r="O30" s="88"/>
      <c r="P30" s="88"/>
      <c r="Q30" s="88"/>
      <c r="R30" s="88">
        <v>483.39786076622164</v>
      </c>
      <c r="S30" s="88"/>
      <c r="T30" s="88"/>
      <c r="U30" s="88"/>
      <c r="V30" s="88"/>
      <c r="W30" s="88"/>
      <c r="X30" s="88"/>
      <c r="Y30" s="88"/>
      <c r="Z30" s="88"/>
      <c r="AA30" s="98"/>
      <c r="AB30" s="98">
        <f t="shared" si="1"/>
        <v>0</v>
      </c>
      <c r="AC30" s="1"/>
    </row>
    <row r="31" spans="2:34" s="19" customFormat="1" ht="17.100000000000001" customHeight="1" x14ac:dyDescent="0.35">
      <c r="B31" s="119" t="s">
        <v>140</v>
      </c>
      <c r="C31" s="21"/>
      <c r="D31" s="21"/>
      <c r="E31" s="21"/>
      <c r="F31" s="21"/>
      <c r="G31" s="21"/>
      <c r="H31" s="21"/>
      <c r="I31" s="21"/>
      <c r="J31" s="21"/>
      <c r="K31" s="21"/>
      <c r="L31" s="21"/>
      <c r="M31" s="21"/>
      <c r="N31" s="21">
        <v>160.87735762103745</v>
      </c>
      <c r="O31" s="21">
        <v>203.98060670496596</v>
      </c>
      <c r="P31" s="21"/>
      <c r="Q31" s="21"/>
      <c r="R31" s="21"/>
      <c r="S31" s="21"/>
      <c r="T31" s="21"/>
      <c r="U31" s="21"/>
      <c r="V31" s="21"/>
      <c r="W31" s="21"/>
      <c r="X31" s="21"/>
      <c r="Y31" s="21"/>
      <c r="Z31" s="21"/>
      <c r="AA31" s="21"/>
      <c r="AB31" s="21">
        <f t="shared" si="1"/>
        <v>0</v>
      </c>
      <c r="AC31" s="1"/>
    </row>
    <row r="32" spans="2:34" s="19" customFormat="1" ht="17.100000000000001" customHeight="1" x14ac:dyDescent="0.35">
      <c r="B32" s="39" t="s">
        <v>51</v>
      </c>
      <c r="C32" s="40">
        <f t="shared" ref="C32:K32" si="7">SUM(C26:C31)</f>
        <v>0</v>
      </c>
      <c r="D32" s="92">
        <f>SUM(D26:D31)</f>
        <v>133.12806012829839</v>
      </c>
      <c r="E32" s="92">
        <f t="shared" si="7"/>
        <v>128.4004358843396</v>
      </c>
      <c r="F32" s="92">
        <f t="shared" si="7"/>
        <v>0</v>
      </c>
      <c r="G32" s="92">
        <f t="shared" si="7"/>
        <v>1184.03546194558</v>
      </c>
      <c r="H32" s="92">
        <f t="shared" si="7"/>
        <v>1859.038203834695</v>
      </c>
      <c r="I32" s="92">
        <f t="shared" ref="I32:J32" si="8">SUM(I26:I31)</f>
        <v>102.31903308849708</v>
      </c>
      <c r="J32" s="92">
        <f t="shared" si="8"/>
        <v>0</v>
      </c>
      <c r="K32" s="92">
        <f t="shared" si="7"/>
        <v>58.356544815000731</v>
      </c>
      <c r="L32" s="89"/>
      <c r="M32" s="92">
        <f t="shared" ref="M32:Z32" si="9">SUM(M26:M31)</f>
        <v>15589.928505041205</v>
      </c>
      <c r="N32" s="92">
        <f t="shared" si="9"/>
        <v>11226.299190476242</v>
      </c>
      <c r="O32" s="92">
        <f t="shared" si="9"/>
        <v>7655.9807569970035</v>
      </c>
      <c r="P32" s="92">
        <f t="shared" si="9"/>
        <v>65.942319861723774</v>
      </c>
      <c r="Q32" s="92">
        <f t="shared" si="9"/>
        <v>96.418757101296904</v>
      </c>
      <c r="R32" s="92">
        <f t="shared" si="9"/>
        <v>7748.6312390096418</v>
      </c>
      <c r="S32" s="92">
        <f t="shared" si="9"/>
        <v>1146.2408728370333</v>
      </c>
      <c r="T32" s="92">
        <f t="shared" si="9"/>
        <v>465.73131608737089</v>
      </c>
      <c r="U32" s="92">
        <f t="shared" si="9"/>
        <v>109.35301679304759</v>
      </c>
      <c r="V32" s="92">
        <f t="shared" si="9"/>
        <v>0</v>
      </c>
      <c r="W32" s="92">
        <f t="shared" si="9"/>
        <v>0</v>
      </c>
      <c r="X32" s="92">
        <f t="shared" si="9"/>
        <v>0</v>
      </c>
      <c r="Y32" s="92">
        <f t="shared" si="9"/>
        <v>0</v>
      </c>
      <c r="Z32" s="92">
        <f t="shared" si="9"/>
        <v>0</v>
      </c>
      <c r="AA32" s="98"/>
      <c r="AB32" s="98">
        <f t="shared" si="1"/>
        <v>0</v>
      </c>
      <c r="AC32" s="1"/>
    </row>
    <row r="33" spans="2:29" s="19" customFormat="1" ht="17.100000000000001" customHeight="1" x14ac:dyDescent="0.35">
      <c r="B33" s="13" t="s">
        <v>52</v>
      </c>
      <c r="C33" s="14"/>
      <c r="D33" s="88"/>
      <c r="E33" s="88"/>
      <c r="F33" s="88"/>
      <c r="G33" s="88"/>
      <c r="H33" s="88"/>
      <c r="I33" s="88"/>
      <c r="J33" s="88"/>
      <c r="K33" s="88"/>
      <c r="L33" s="89"/>
      <c r="M33" s="88"/>
      <c r="N33" s="88"/>
      <c r="O33" s="88">
        <v>1062.2504648872789</v>
      </c>
      <c r="P33" s="88"/>
      <c r="Q33" s="88"/>
      <c r="R33" s="88"/>
      <c r="S33" s="88"/>
      <c r="T33" s="88"/>
      <c r="U33" s="88"/>
      <c r="V33" s="88"/>
      <c r="W33" s="88"/>
      <c r="X33" s="14">
        <v>290.99219999999997</v>
      </c>
      <c r="Y33" s="14">
        <v>1372.0311385293994</v>
      </c>
      <c r="Z33" s="14">
        <v>398.52837999999997</v>
      </c>
      <c r="AA33" s="88"/>
      <c r="AB33" s="88">
        <f t="shared" si="1"/>
        <v>0</v>
      </c>
      <c r="AC33" s="1"/>
    </row>
    <row r="34" spans="2:29" s="19" customFormat="1" ht="17.100000000000001" customHeight="1" thickBot="1" x14ac:dyDescent="0.4">
      <c r="B34" s="32" t="s">
        <v>53</v>
      </c>
      <c r="C34" s="33">
        <f t="shared" ref="C34:K34" si="10">C33+C32</f>
        <v>0</v>
      </c>
      <c r="D34" s="91">
        <f t="shared" si="10"/>
        <v>133.12806012829839</v>
      </c>
      <c r="E34" s="91">
        <f t="shared" si="10"/>
        <v>128.4004358843396</v>
      </c>
      <c r="F34" s="91">
        <f t="shared" si="10"/>
        <v>0</v>
      </c>
      <c r="G34" s="91">
        <f t="shared" si="10"/>
        <v>1184.03546194558</v>
      </c>
      <c r="H34" s="91">
        <f t="shared" si="10"/>
        <v>1859.038203834695</v>
      </c>
      <c r="I34" s="91">
        <f t="shared" si="10"/>
        <v>102.31903308849708</v>
      </c>
      <c r="J34" s="91">
        <f t="shared" si="10"/>
        <v>0</v>
      </c>
      <c r="K34" s="91">
        <f t="shared" si="10"/>
        <v>58.356544815000731</v>
      </c>
      <c r="L34" s="91"/>
      <c r="M34" s="91">
        <f>M33+M32</f>
        <v>15589.928505041205</v>
      </c>
      <c r="N34" s="91">
        <f t="shared" ref="N34:R34" si="11">N33+N32</f>
        <v>11226.299190476242</v>
      </c>
      <c r="O34" s="91">
        <f t="shared" si="11"/>
        <v>8718.2312218842817</v>
      </c>
      <c r="P34" s="91">
        <f t="shared" si="11"/>
        <v>65.942319861723774</v>
      </c>
      <c r="Q34" s="91">
        <f t="shared" si="11"/>
        <v>96.418757101296904</v>
      </c>
      <c r="R34" s="91">
        <f t="shared" si="11"/>
        <v>7748.6312390096418</v>
      </c>
      <c r="S34" s="91">
        <f>S33+S32</f>
        <v>1146.2408728370333</v>
      </c>
      <c r="T34" s="91">
        <f t="shared" ref="T34:Z34" si="12">T33+T32</f>
        <v>465.73131608737089</v>
      </c>
      <c r="U34" s="91">
        <f t="shared" si="12"/>
        <v>109.35301679304759</v>
      </c>
      <c r="V34" s="91">
        <f t="shared" si="12"/>
        <v>0</v>
      </c>
      <c r="W34" s="91">
        <f>W33+W32</f>
        <v>0</v>
      </c>
      <c r="X34" s="91">
        <f t="shared" si="12"/>
        <v>290.99219999999997</v>
      </c>
      <c r="Y34" s="91">
        <f t="shared" si="12"/>
        <v>1372.0311385293994</v>
      </c>
      <c r="Z34" s="91">
        <f t="shared" si="12"/>
        <v>398.52837999999997</v>
      </c>
      <c r="AA34" s="91"/>
      <c r="AB34" s="91">
        <f t="shared" si="1"/>
        <v>0</v>
      </c>
      <c r="AC34" s="1"/>
    </row>
    <row r="35" spans="2:29" s="19" customFormat="1" ht="17.100000000000001" customHeight="1" x14ac:dyDescent="0.35">
      <c r="B35" s="42" t="s">
        <v>54</v>
      </c>
      <c r="C35" s="43">
        <f t="shared" ref="C35:Z35" si="13">IFERROR(C25/C12, " ")</f>
        <v>-8.2911589969245254E-3</v>
      </c>
      <c r="D35" s="93">
        <f t="shared" si="13"/>
        <v>1.5177838186010265E-16</v>
      </c>
      <c r="E35" s="93">
        <f t="shared" si="13"/>
        <v>-3.9963521430100436E-2</v>
      </c>
      <c r="F35" s="93">
        <f t="shared" si="13"/>
        <v>0</v>
      </c>
      <c r="G35" s="93">
        <f t="shared" si="13"/>
        <v>0</v>
      </c>
      <c r="H35" s="93">
        <f t="shared" si="13"/>
        <v>1.1237603094361467E-16</v>
      </c>
      <c r="I35" s="93">
        <f t="shared" si="13"/>
        <v>7.4132484578457389E-17</v>
      </c>
      <c r="J35" s="93">
        <f t="shared" si="13"/>
        <v>0</v>
      </c>
      <c r="K35" s="93">
        <f t="shared" si="13"/>
        <v>8.6863568223896799E-17</v>
      </c>
      <c r="L35" s="89"/>
      <c r="M35" s="93">
        <f t="shared" si="13"/>
        <v>1.399029494988873E-16</v>
      </c>
      <c r="N35" s="93">
        <f t="shared" si="13"/>
        <v>1.6981402286619235E-2</v>
      </c>
      <c r="O35" s="93">
        <f t="shared" si="13"/>
        <v>-1.0265213752380645E-16</v>
      </c>
      <c r="P35" s="93">
        <f t="shared" si="13"/>
        <v>3.3203349424007762E-3</v>
      </c>
      <c r="Q35" s="93">
        <f t="shared" si="13"/>
        <v>2.652962893982324E-15</v>
      </c>
      <c r="R35" s="93">
        <f t="shared" si="13"/>
        <v>-5.3950615764683607E-17</v>
      </c>
      <c r="S35" s="93">
        <f t="shared" si="13"/>
        <v>8.4991466548801439E-17</v>
      </c>
      <c r="T35" s="93">
        <f t="shared" si="13"/>
        <v>0</v>
      </c>
      <c r="U35" s="93">
        <f t="shared" si="13"/>
        <v>-3.3835026739714391E-2</v>
      </c>
      <c r="V35" s="93">
        <f t="shared" si="13"/>
        <v>0</v>
      </c>
      <c r="W35" s="93" t="str">
        <f t="shared" si="13"/>
        <v xml:space="preserve"> </v>
      </c>
      <c r="X35" s="93">
        <f t="shared" si="13"/>
        <v>0</v>
      </c>
      <c r="Y35" s="93">
        <f t="shared" si="13"/>
        <v>0</v>
      </c>
      <c r="Z35" s="93">
        <f t="shared" si="13"/>
        <v>0</v>
      </c>
      <c r="AA35" s="98"/>
      <c r="AB35" s="98">
        <f t="shared" si="1"/>
        <v>0</v>
      </c>
      <c r="AC35" s="1"/>
    </row>
    <row r="36" spans="2:29" x14ac:dyDescent="0.35">
      <c r="M36" s="44"/>
      <c r="N36" s="85"/>
      <c r="O36" s="44"/>
      <c r="P36" s="44"/>
      <c r="R36" s="44"/>
    </row>
    <row r="37" spans="2:29" x14ac:dyDescent="0.35">
      <c r="D37" s="149" t="s">
        <v>0</v>
      </c>
      <c r="E37" s="150"/>
      <c r="F37" s="150"/>
      <c r="G37" s="150"/>
      <c r="H37" s="150"/>
      <c r="I37" s="150"/>
      <c r="J37" s="150"/>
      <c r="K37" s="150"/>
      <c r="L37" s="151"/>
      <c r="M37" s="152" t="s">
        <v>1</v>
      </c>
      <c r="N37" s="153"/>
      <c r="O37" s="153"/>
      <c r="P37" s="153"/>
      <c r="Q37" s="153"/>
      <c r="R37" s="153"/>
      <c r="S37" s="153"/>
      <c r="T37" s="153"/>
      <c r="U37" s="153"/>
      <c r="V37" s="153"/>
      <c r="W37" s="153"/>
      <c r="X37" s="153"/>
      <c r="Y37" s="153"/>
      <c r="Z37" s="153"/>
      <c r="AA37" s="154"/>
    </row>
    <row r="38" spans="2:29" ht="45.75" customHeight="1" x14ac:dyDescent="0.35">
      <c r="B38" s="2" t="s">
        <v>120</v>
      </c>
      <c r="C38" s="3" t="s">
        <v>83</v>
      </c>
      <c r="D38" s="3" t="s">
        <v>84</v>
      </c>
      <c r="E38" s="3" t="s">
        <v>85</v>
      </c>
      <c r="F38" s="3" t="s">
        <v>86</v>
      </c>
      <c r="G38" s="3" t="s">
        <v>87</v>
      </c>
      <c r="H38" s="113" t="s">
        <v>124</v>
      </c>
      <c r="I38" s="3" t="s">
        <v>89</v>
      </c>
      <c r="J38" s="3" t="s">
        <v>90</v>
      </c>
      <c r="K38" s="3" t="s">
        <v>125</v>
      </c>
      <c r="L38" s="3" t="s">
        <v>10</v>
      </c>
      <c r="M38" s="3" t="s">
        <v>92</v>
      </c>
      <c r="N38" s="3" t="s">
        <v>93</v>
      </c>
      <c r="O38" s="3" t="s">
        <v>94</v>
      </c>
      <c r="P38" s="3" t="s">
        <v>95</v>
      </c>
      <c r="Q38" s="3" t="s">
        <v>96</v>
      </c>
      <c r="R38" s="3" t="s">
        <v>97</v>
      </c>
      <c r="S38" s="3" t="s">
        <v>98</v>
      </c>
      <c r="T38" s="3" t="s">
        <v>99</v>
      </c>
      <c r="U38" s="3" t="s">
        <v>100</v>
      </c>
      <c r="V38" s="3" t="s">
        <v>101</v>
      </c>
      <c r="W38" s="3" t="s">
        <v>126</v>
      </c>
      <c r="X38" s="113" t="s">
        <v>127</v>
      </c>
      <c r="Y38" s="113" t="s">
        <v>128</v>
      </c>
      <c r="Z38" s="113" t="s">
        <v>129</v>
      </c>
      <c r="AA38" s="3" t="s">
        <v>22</v>
      </c>
      <c r="AB38" s="3" t="s">
        <v>23</v>
      </c>
    </row>
    <row r="39" spans="2:29" x14ac:dyDescent="0.35">
      <c r="B39" s="46" t="s">
        <v>55</v>
      </c>
      <c r="C39" s="47"/>
      <c r="D39" s="47"/>
      <c r="E39" s="94"/>
      <c r="F39" s="94"/>
      <c r="G39" s="94"/>
      <c r="H39" s="94"/>
      <c r="I39" s="94"/>
      <c r="J39" s="94"/>
      <c r="K39" s="94"/>
      <c r="L39" s="94"/>
      <c r="M39" s="106"/>
      <c r="N39" s="94"/>
      <c r="O39" s="106"/>
      <c r="P39" s="106"/>
      <c r="Q39" s="94"/>
      <c r="R39" s="106"/>
      <c r="S39" s="94"/>
      <c r="T39" s="94"/>
      <c r="U39" s="94"/>
      <c r="V39" s="94"/>
      <c r="W39" s="94"/>
      <c r="X39" s="94"/>
      <c r="Y39" s="94"/>
      <c r="Z39" s="94"/>
      <c r="AA39" s="94"/>
      <c r="AB39" s="99"/>
    </row>
    <row r="40" spans="2:29" x14ac:dyDescent="0.35">
      <c r="B40" s="51" t="s">
        <v>81</v>
      </c>
      <c r="C40" s="52"/>
      <c r="D40" s="52"/>
      <c r="E40" s="67"/>
      <c r="F40" s="95"/>
      <c r="G40" s="67">
        <v>180.17276172566952</v>
      </c>
      <c r="H40" s="67"/>
      <c r="I40" s="67">
        <v>96.960084335839682</v>
      </c>
      <c r="J40" s="67"/>
      <c r="K40" s="67">
        <v>18.963413962309453</v>
      </c>
      <c r="L40" s="72"/>
      <c r="M40" s="107">
        <v>5059.5018867718472</v>
      </c>
      <c r="N40" s="67">
        <v>4131.2338762823238</v>
      </c>
      <c r="O40" s="107"/>
      <c r="P40" s="107">
        <v>27.341905176193169</v>
      </c>
      <c r="Q40" s="67"/>
      <c r="R40" s="107"/>
      <c r="S40" s="67"/>
      <c r="T40" s="67"/>
      <c r="U40" s="67">
        <v>60.572543389215433</v>
      </c>
      <c r="V40" s="67"/>
      <c r="W40" s="67"/>
      <c r="X40" s="67"/>
      <c r="Y40" s="67"/>
      <c r="Z40" s="67"/>
      <c r="AA40" s="72"/>
      <c r="AB40" s="72"/>
    </row>
    <row r="41" spans="2:29" x14ac:dyDescent="0.35">
      <c r="B41" s="51" t="s">
        <v>57</v>
      </c>
      <c r="C41" s="52"/>
      <c r="D41" s="52"/>
      <c r="E41" s="67"/>
      <c r="F41" s="95"/>
      <c r="G41" s="67">
        <v>1003.7120368897582</v>
      </c>
      <c r="H41" s="67"/>
      <c r="I41" s="95"/>
      <c r="J41" s="95"/>
      <c r="K41" s="67">
        <v>1.4818166634375667</v>
      </c>
      <c r="L41" s="72"/>
      <c r="M41" s="107">
        <v>434.90356495984838</v>
      </c>
      <c r="N41" s="67">
        <v>874.01687179629482</v>
      </c>
      <c r="O41" s="107"/>
      <c r="P41" s="107">
        <v>38.600414685530609</v>
      </c>
      <c r="Q41" s="67"/>
      <c r="R41" s="107"/>
      <c r="S41" s="67"/>
      <c r="T41" s="67"/>
      <c r="U41" s="67">
        <v>46.140122831672393</v>
      </c>
      <c r="V41" s="67"/>
      <c r="W41" s="67"/>
      <c r="X41" s="67"/>
      <c r="Y41" s="67"/>
      <c r="Z41" s="67"/>
      <c r="AA41" s="72"/>
      <c r="AB41" s="72"/>
    </row>
    <row r="42" spans="2:29" x14ac:dyDescent="0.35">
      <c r="B42" s="55" t="s">
        <v>58</v>
      </c>
      <c r="C42" s="53"/>
      <c r="D42" s="53"/>
      <c r="E42" s="72"/>
      <c r="F42" s="96"/>
      <c r="G42" s="72">
        <f>SUM(G40:G41)</f>
        <v>1183.8847986154278</v>
      </c>
      <c r="H42" s="67"/>
      <c r="I42" s="72">
        <f t="shared" ref="I42:N42" si="14">SUM(I40:I41)</f>
        <v>96.960084335839682</v>
      </c>
      <c r="J42" s="72"/>
      <c r="K42" s="72">
        <f t="shared" si="14"/>
        <v>20.445230625747019</v>
      </c>
      <c r="L42" s="72"/>
      <c r="M42" s="72">
        <f t="shared" si="14"/>
        <v>5494.4054517316954</v>
      </c>
      <c r="N42" s="72">
        <f t="shared" si="14"/>
        <v>5005.2507480786189</v>
      </c>
      <c r="O42" s="107"/>
      <c r="P42" s="72">
        <f>SUM(P40:P41)</f>
        <v>65.942319861723774</v>
      </c>
      <c r="Q42" s="67"/>
      <c r="R42" s="107"/>
      <c r="S42" s="67"/>
      <c r="T42" s="67"/>
      <c r="U42" s="72">
        <f>SUM(U40:U41)</f>
        <v>106.71266622088783</v>
      </c>
      <c r="V42" s="67"/>
      <c r="W42" s="67"/>
      <c r="X42" s="67"/>
      <c r="Y42" s="67"/>
      <c r="Z42" s="67"/>
      <c r="AA42" s="72"/>
      <c r="AB42" s="72"/>
    </row>
    <row r="43" spans="2:29" x14ac:dyDescent="0.35">
      <c r="B43" s="51" t="s">
        <v>59</v>
      </c>
      <c r="C43" s="52"/>
      <c r="D43" s="52"/>
      <c r="E43" s="67"/>
      <c r="F43" s="95"/>
      <c r="G43" s="95"/>
      <c r="H43" s="67"/>
      <c r="I43" s="67"/>
      <c r="J43" s="67"/>
      <c r="K43" s="67"/>
      <c r="L43" s="72"/>
      <c r="M43" s="107">
        <v>351.77998601038075</v>
      </c>
      <c r="N43" s="67">
        <v>253.89030488461921</v>
      </c>
      <c r="O43" s="107">
        <v>0.19365878949875789</v>
      </c>
      <c r="P43" s="107"/>
      <c r="Q43" s="67"/>
      <c r="R43" s="107"/>
      <c r="S43" s="67"/>
      <c r="T43" s="67"/>
      <c r="U43" s="67">
        <v>2.6403505721597558</v>
      </c>
      <c r="V43" s="67"/>
      <c r="W43" s="67"/>
      <c r="X43" s="67"/>
      <c r="Y43" s="67"/>
      <c r="Z43" s="67"/>
      <c r="AA43" s="72"/>
      <c r="AB43" s="72"/>
    </row>
    <row r="44" spans="2:29" x14ac:dyDescent="0.35">
      <c r="B44" s="51" t="s">
        <v>60</v>
      </c>
      <c r="C44" s="52"/>
      <c r="D44" s="52"/>
      <c r="E44" s="67"/>
      <c r="F44" s="95"/>
      <c r="G44" s="67">
        <v>0.15066333015211172</v>
      </c>
      <c r="H44" s="67"/>
      <c r="I44" s="67">
        <v>5.3589487526574002</v>
      </c>
      <c r="J44" s="67"/>
      <c r="K44" s="67"/>
      <c r="L44" s="72"/>
      <c r="M44" s="107">
        <v>1431.276349521032</v>
      </c>
      <c r="N44" s="67">
        <v>236.99241636569894</v>
      </c>
      <c r="O44" s="107"/>
      <c r="P44" s="107"/>
      <c r="Q44" s="67"/>
      <c r="R44" s="107">
        <v>195.37083027466406</v>
      </c>
      <c r="S44" s="67"/>
      <c r="T44" s="67"/>
      <c r="U44" s="95"/>
      <c r="V44" s="67"/>
      <c r="W44" s="67"/>
      <c r="X44" s="67"/>
      <c r="Y44" s="67"/>
      <c r="Z44" s="67"/>
      <c r="AA44" s="72"/>
      <c r="AB44" s="72"/>
    </row>
    <row r="45" spans="2:29" x14ac:dyDescent="0.35">
      <c r="B45" s="51" t="s">
        <v>61</v>
      </c>
      <c r="C45" s="52"/>
      <c r="D45" s="52"/>
      <c r="E45" s="67"/>
      <c r="F45" s="95"/>
      <c r="G45" s="67"/>
      <c r="H45" s="67"/>
      <c r="I45" s="67"/>
      <c r="J45" s="67"/>
      <c r="K45" s="67"/>
      <c r="L45" s="72"/>
      <c r="M45" s="107">
        <v>1974.5088668473188</v>
      </c>
      <c r="N45" s="67">
        <v>145.29072463187404</v>
      </c>
      <c r="O45" s="107"/>
      <c r="P45" s="107"/>
      <c r="Q45" s="67"/>
      <c r="R45" s="107"/>
      <c r="S45" s="67"/>
      <c r="T45" s="67"/>
      <c r="U45" s="67"/>
      <c r="V45" s="67"/>
      <c r="W45" s="67"/>
      <c r="X45" s="67"/>
      <c r="Y45" s="67"/>
      <c r="Z45" s="67"/>
      <c r="AA45" s="72"/>
      <c r="AB45" s="72"/>
    </row>
    <row r="46" spans="2:29" x14ac:dyDescent="0.35">
      <c r="B46" s="56" t="s">
        <v>141</v>
      </c>
      <c r="C46" s="52"/>
      <c r="D46" s="52"/>
      <c r="E46" s="67"/>
      <c r="F46" s="95"/>
      <c r="G46" s="72">
        <f>SUM(G43:G45)</f>
        <v>0.15066333015211172</v>
      </c>
      <c r="H46" s="67"/>
      <c r="I46" s="72">
        <f>SUM(I43:I45)</f>
        <v>5.3589487526574002</v>
      </c>
      <c r="J46" s="72"/>
      <c r="K46" s="67"/>
      <c r="L46" s="72"/>
      <c r="M46" s="72">
        <f t="shared" ref="M46:X46" si="15">SUM(M43:M45)</f>
        <v>3757.5652023787316</v>
      </c>
      <c r="N46" s="72">
        <f t="shared" si="15"/>
        <v>636.17344588219214</v>
      </c>
      <c r="O46" s="72">
        <f t="shared" si="15"/>
        <v>0.19365878949875789</v>
      </c>
      <c r="P46" s="72">
        <f t="shared" si="15"/>
        <v>0</v>
      </c>
      <c r="Q46" s="72">
        <f t="shared" si="15"/>
        <v>0</v>
      </c>
      <c r="R46" s="72">
        <f t="shared" si="15"/>
        <v>195.37083027466406</v>
      </c>
      <c r="S46" s="72">
        <f t="shared" si="15"/>
        <v>0</v>
      </c>
      <c r="T46" s="72">
        <f t="shared" si="15"/>
        <v>0</v>
      </c>
      <c r="U46" s="72">
        <f t="shared" si="15"/>
        <v>2.6403505721597558</v>
      </c>
      <c r="V46" s="72">
        <f t="shared" si="15"/>
        <v>0</v>
      </c>
      <c r="W46" s="72">
        <f t="shared" si="15"/>
        <v>0</v>
      </c>
      <c r="X46" s="72">
        <f t="shared" si="15"/>
        <v>0</v>
      </c>
      <c r="Y46" s="72"/>
      <c r="Z46" s="72"/>
      <c r="AA46" s="72"/>
      <c r="AB46" s="72"/>
    </row>
    <row r="47" spans="2:29" x14ac:dyDescent="0.35">
      <c r="B47" s="51" t="s">
        <v>63</v>
      </c>
      <c r="C47" s="52"/>
      <c r="D47" s="52">
        <v>20.203100674000691</v>
      </c>
      <c r="E47" s="67">
        <v>4.9416102761257257</v>
      </c>
      <c r="F47" s="95"/>
      <c r="G47" s="67"/>
      <c r="H47" s="67">
        <v>1859.038203834695</v>
      </c>
      <c r="I47" s="67"/>
      <c r="J47" s="67"/>
      <c r="K47" s="67"/>
      <c r="L47" s="72"/>
      <c r="M47" s="107">
        <v>111.82654255562733</v>
      </c>
      <c r="N47" s="52">
        <v>0</v>
      </c>
      <c r="O47" s="107"/>
      <c r="P47" s="107"/>
      <c r="Q47" s="67"/>
      <c r="R47" s="107">
        <v>192.52590819644462</v>
      </c>
      <c r="S47" s="67">
        <v>0</v>
      </c>
      <c r="T47" s="67"/>
      <c r="U47" s="67"/>
      <c r="V47" s="67"/>
      <c r="W47" s="67"/>
      <c r="X47" s="67"/>
      <c r="Y47" s="67"/>
      <c r="Z47" s="67"/>
      <c r="AA47" s="72"/>
      <c r="AB47" s="72"/>
    </row>
    <row r="48" spans="2:29" x14ac:dyDescent="0.35">
      <c r="B48" s="51" t="s">
        <v>64</v>
      </c>
      <c r="C48" s="52"/>
      <c r="D48" s="52">
        <v>18.449014230212178</v>
      </c>
      <c r="E48" s="67">
        <v>15.214245269406993</v>
      </c>
      <c r="F48" s="95"/>
      <c r="G48" s="67"/>
      <c r="H48" s="67"/>
      <c r="I48" s="67"/>
      <c r="J48" s="67"/>
      <c r="K48" s="67">
        <v>37.911314189253716</v>
      </c>
      <c r="L48" s="72"/>
      <c r="M48" s="107">
        <v>1400.8258352984205</v>
      </c>
      <c r="N48" s="67">
        <v>281.62391536006697</v>
      </c>
      <c r="O48" s="107">
        <v>9.9055210194954295</v>
      </c>
      <c r="P48" s="107"/>
      <c r="Q48" s="67"/>
      <c r="R48" s="107">
        <v>175.81030146385783</v>
      </c>
      <c r="S48" s="67">
        <v>360.6289879729199</v>
      </c>
      <c r="T48" s="67"/>
      <c r="U48" s="67"/>
      <c r="V48" s="67"/>
      <c r="W48" s="67"/>
      <c r="X48" s="67"/>
      <c r="Y48" s="67"/>
      <c r="Z48" s="67"/>
      <c r="AA48" s="72"/>
      <c r="AB48" s="72"/>
    </row>
    <row r="49" spans="2:30" x14ac:dyDescent="0.35">
      <c r="B49" s="51" t="s">
        <v>65</v>
      </c>
      <c r="C49" s="52"/>
      <c r="D49" s="52">
        <v>0.16844038093955158</v>
      </c>
      <c r="E49" s="67"/>
      <c r="F49" s="95"/>
      <c r="G49" s="67"/>
      <c r="H49" s="67"/>
      <c r="I49" s="67"/>
      <c r="J49" s="67"/>
      <c r="K49" s="67"/>
      <c r="L49" s="72"/>
      <c r="M49" s="107">
        <v>22.09415435035325</v>
      </c>
      <c r="N49" s="67">
        <v>1.4912041399850364</v>
      </c>
      <c r="O49" s="107"/>
      <c r="P49" s="107"/>
      <c r="Q49" s="67"/>
      <c r="R49" s="107">
        <v>1.6051564480434046</v>
      </c>
      <c r="S49" s="67">
        <v>3.3596519322668397</v>
      </c>
      <c r="T49" s="67"/>
      <c r="U49" s="67"/>
      <c r="V49" s="67"/>
      <c r="W49" s="67"/>
      <c r="X49" s="67"/>
      <c r="Y49" s="67"/>
      <c r="Z49" s="67"/>
      <c r="AA49" s="72"/>
      <c r="AB49" s="72"/>
    </row>
    <row r="50" spans="2:30" x14ac:dyDescent="0.35">
      <c r="B50" s="51" t="s">
        <v>66</v>
      </c>
      <c r="C50" s="52"/>
      <c r="D50" s="52">
        <v>1.2373317856105346</v>
      </c>
      <c r="E50" s="67"/>
      <c r="F50" s="95"/>
      <c r="G50" s="67"/>
      <c r="H50" s="67"/>
      <c r="I50" s="67"/>
      <c r="J50" s="67"/>
      <c r="K50" s="67"/>
      <c r="L50" s="72"/>
      <c r="M50" s="107">
        <v>179.63005340515983</v>
      </c>
      <c r="N50" s="67">
        <v>5.8377060266548528E-2</v>
      </c>
      <c r="O50" s="107"/>
      <c r="P50" s="107"/>
      <c r="Q50" s="67"/>
      <c r="R50" s="107">
        <v>11.791181443329599</v>
      </c>
      <c r="S50" s="67">
        <v>98.996821808211209</v>
      </c>
      <c r="T50" s="67"/>
      <c r="U50" s="67"/>
      <c r="V50" s="67"/>
      <c r="W50" s="67"/>
      <c r="X50" s="67"/>
      <c r="Y50" s="67"/>
      <c r="Z50" s="67"/>
      <c r="AA50" s="72"/>
      <c r="AB50" s="72"/>
    </row>
    <row r="51" spans="2:30" x14ac:dyDescent="0.35">
      <c r="B51" s="51" t="s">
        <v>67</v>
      </c>
      <c r="C51" s="52"/>
      <c r="D51" s="52"/>
      <c r="E51" s="67"/>
      <c r="F51" s="95"/>
      <c r="G51" s="67"/>
      <c r="H51" s="67"/>
      <c r="I51" s="67"/>
      <c r="J51" s="67"/>
      <c r="K51" s="67"/>
      <c r="L51" s="72"/>
      <c r="M51" s="107">
        <v>220.29578016138117</v>
      </c>
      <c r="N51" s="67">
        <v>19.634179591469355</v>
      </c>
      <c r="O51" s="107"/>
      <c r="P51" s="107"/>
      <c r="Q51" s="67"/>
      <c r="R51" s="107"/>
      <c r="S51" s="67">
        <v>153.35743160420355</v>
      </c>
      <c r="T51" s="67"/>
      <c r="U51" s="67"/>
      <c r="V51" s="67"/>
      <c r="W51" s="67"/>
      <c r="X51" s="67"/>
      <c r="Y51" s="67"/>
      <c r="Z51" s="67"/>
      <c r="AA51" s="72"/>
      <c r="AB51" s="72"/>
    </row>
    <row r="52" spans="2:30" x14ac:dyDescent="0.35">
      <c r="B52" s="51" t="s">
        <v>68</v>
      </c>
      <c r="C52" s="52"/>
      <c r="D52" s="52">
        <v>21.555241322165603</v>
      </c>
      <c r="E52" s="67"/>
      <c r="F52" s="95"/>
      <c r="G52" s="67"/>
      <c r="H52" s="67"/>
      <c r="I52" s="67"/>
      <c r="J52" s="67"/>
      <c r="K52" s="67"/>
      <c r="L52" s="72"/>
      <c r="M52" s="107">
        <v>648.76884596867251</v>
      </c>
      <c r="N52" s="67">
        <v>1.6189386323681183</v>
      </c>
      <c r="O52" s="107"/>
      <c r="P52" s="107"/>
      <c r="Q52" s="67"/>
      <c r="R52" s="107">
        <v>205.41116331138284</v>
      </c>
      <c r="S52" s="67">
        <v>13.59812418586306</v>
      </c>
      <c r="T52" s="67"/>
      <c r="U52" s="67"/>
      <c r="V52" s="67"/>
      <c r="W52" s="67"/>
      <c r="X52" s="67"/>
      <c r="Y52" s="67"/>
      <c r="Z52" s="67"/>
      <c r="AA52" s="72"/>
      <c r="AB52" s="72"/>
    </row>
    <row r="53" spans="2:30" x14ac:dyDescent="0.35">
      <c r="B53" s="51" t="s">
        <v>69</v>
      </c>
      <c r="C53" s="52"/>
      <c r="D53" s="52">
        <v>12.643289511600607</v>
      </c>
      <c r="E53" s="67">
        <v>108.2445803388069</v>
      </c>
      <c r="F53" s="95"/>
      <c r="G53" s="67"/>
      <c r="H53" s="67"/>
      <c r="I53" s="67"/>
      <c r="J53" s="67"/>
      <c r="K53" s="67"/>
      <c r="L53" s="72"/>
      <c r="M53" s="107">
        <v>1530.6079203585557</v>
      </c>
      <c r="N53" s="67">
        <v>79.028074166979422</v>
      </c>
      <c r="O53" s="67">
        <v>0.22922246899702675</v>
      </c>
      <c r="P53" s="67"/>
      <c r="Q53" s="67"/>
      <c r="R53" s="107">
        <v>120.48451547558754</v>
      </c>
      <c r="S53" s="67">
        <v>497.40630778686472</v>
      </c>
      <c r="T53" s="67">
        <v>465.73131608737089</v>
      </c>
      <c r="U53" s="67"/>
      <c r="V53" s="67"/>
      <c r="W53" s="67"/>
      <c r="X53" s="67"/>
      <c r="Y53" s="67"/>
      <c r="Z53" s="67"/>
      <c r="AA53" s="72"/>
      <c r="AB53" s="72"/>
    </row>
    <row r="54" spans="2:30" x14ac:dyDescent="0.35">
      <c r="B54" s="51" t="s">
        <v>70</v>
      </c>
      <c r="C54" s="52"/>
      <c r="D54" s="52">
        <v>4.0911285736710443</v>
      </c>
      <c r="E54" s="67"/>
      <c r="F54" s="95"/>
      <c r="G54" s="67"/>
      <c r="H54" s="67"/>
      <c r="I54" s="67"/>
      <c r="J54" s="67"/>
      <c r="K54" s="67"/>
      <c r="L54" s="72"/>
      <c r="M54" s="107">
        <v>288.76925610520442</v>
      </c>
      <c r="N54" s="67">
        <v>79.852408978147125</v>
      </c>
      <c r="O54" s="67">
        <v>0.57539725892995541</v>
      </c>
      <c r="P54" s="67"/>
      <c r="Q54" s="67"/>
      <c r="R54" s="107">
        <v>38.986502958333759</v>
      </c>
      <c r="S54" s="95"/>
      <c r="T54" s="67"/>
      <c r="U54" s="67"/>
      <c r="V54" s="67"/>
      <c r="W54" s="67"/>
      <c r="X54" s="67"/>
      <c r="Y54" s="67"/>
      <c r="Z54" s="67"/>
      <c r="AA54" s="72"/>
      <c r="AB54" s="72"/>
    </row>
    <row r="55" spans="2:30" x14ac:dyDescent="0.35">
      <c r="B55" s="51" t="s">
        <v>71</v>
      </c>
      <c r="C55" s="52"/>
      <c r="D55" s="52">
        <v>31.062065832297762</v>
      </c>
      <c r="E55" s="67"/>
      <c r="F55" s="95"/>
      <c r="G55" s="67"/>
      <c r="H55" s="67"/>
      <c r="I55" s="67"/>
      <c r="J55" s="67"/>
      <c r="K55" s="67"/>
      <c r="L55" s="72"/>
      <c r="M55" s="107">
        <v>889.27282476279731</v>
      </c>
      <c r="N55" s="67">
        <v>100.05087605882512</v>
      </c>
      <c r="O55" s="67"/>
      <c r="P55" s="67"/>
      <c r="Q55" s="67"/>
      <c r="R55" s="107">
        <v>296.00666409175733</v>
      </c>
      <c r="S55" s="67">
        <v>18.893547546703964</v>
      </c>
      <c r="T55" s="67"/>
      <c r="U55" s="67"/>
      <c r="V55" s="67"/>
      <c r="W55" s="67"/>
      <c r="X55" s="67"/>
      <c r="Y55" s="67"/>
      <c r="Z55" s="67"/>
      <c r="AA55" s="72"/>
      <c r="AB55" s="72"/>
      <c r="AD55" s="57"/>
    </row>
    <row r="56" spans="2:30" x14ac:dyDescent="0.35">
      <c r="B56" s="56" t="s">
        <v>136</v>
      </c>
      <c r="C56" s="52"/>
      <c r="D56" s="53">
        <f>SUM(D47:D55)</f>
        <v>109.40961231049798</v>
      </c>
      <c r="E56" s="72">
        <f t="shared" ref="E56:K56" si="16">SUM(E47:E55)</f>
        <v>128.40043588433963</v>
      </c>
      <c r="F56" s="72">
        <f t="shared" si="16"/>
        <v>0</v>
      </c>
      <c r="G56" s="72">
        <f t="shared" si="16"/>
        <v>0</v>
      </c>
      <c r="H56" s="72">
        <f t="shared" si="16"/>
        <v>1859.038203834695</v>
      </c>
      <c r="I56" s="72">
        <f t="shared" si="16"/>
        <v>0</v>
      </c>
      <c r="J56" s="72"/>
      <c r="K56" s="72">
        <f t="shared" si="16"/>
        <v>37.911314189253716</v>
      </c>
      <c r="L56" s="72"/>
      <c r="M56" s="72">
        <f t="shared" ref="M56:X56" si="17">SUM(M47:M55)</f>
        <v>5292.091212966172</v>
      </c>
      <c r="N56" s="72">
        <f t="shared" si="17"/>
        <v>563.35797398810769</v>
      </c>
      <c r="O56" s="72">
        <f>SUM(O47:O55)</f>
        <v>10.710140747422411</v>
      </c>
      <c r="P56" s="72">
        <f t="shared" si="17"/>
        <v>0</v>
      </c>
      <c r="Q56" s="72">
        <f t="shared" si="17"/>
        <v>0</v>
      </c>
      <c r="R56" s="72">
        <f t="shared" si="17"/>
        <v>1042.6213933887368</v>
      </c>
      <c r="S56" s="72">
        <f t="shared" si="17"/>
        <v>1146.2408728370333</v>
      </c>
      <c r="T56" s="72">
        <f t="shared" si="17"/>
        <v>465.73131608737089</v>
      </c>
      <c r="U56" s="72">
        <f t="shared" si="17"/>
        <v>0</v>
      </c>
      <c r="V56" s="72">
        <f t="shared" si="17"/>
        <v>0</v>
      </c>
      <c r="W56" s="72">
        <f t="shared" si="17"/>
        <v>0</v>
      </c>
      <c r="X56" s="72">
        <f t="shared" si="17"/>
        <v>0</v>
      </c>
      <c r="Y56" s="72"/>
      <c r="Z56" s="72"/>
      <c r="AA56" s="72"/>
      <c r="AB56" s="72"/>
      <c r="AD56" s="57"/>
    </row>
    <row r="57" spans="2:30" x14ac:dyDescent="0.35">
      <c r="B57" s="56" t="s">
        <v>135</v>
      </c>
      <c r="C57" s="53">
        <f>+C58+C59+C60</f>
        <v>0</v>
      </c>
      <c r="D57" s="53">
        <f t="shared" ref="D57:O57" si="18">+D58+D59+D60</f>
        <v>23.718447817800428</v>
      </c>
      <c r="E57" s="53">
        <f t="shared" si="18"/>
        <v>0</v>
      </c>
      <c r="F57" s="53">
        <f t="shared" si="18"/>
        <v>0</v>
      </c>
      <c r="G57" s="53">
        <f t="shared" si="18"/>
        <v>0</v>
      </c>
      <c r="H57" s="53">
        <f t="shared" si="18"/>
        <v>0</v>
      </c>
      <c r="I57" s="53">
        <f t="shared" si="18"/>
        <v>0</v>
      </c>
      <c r="J57" s="53">
        <f t="shared" si="18"/>
        <v>0</v>
      </c>
      <c r="K57" s="53">
        <f t="shared" si="18"/>
        <v>0</v>
      </c>
      <c r="L57" s="72"/>
      <c r="M57" s="53">
        <f t="shared" si="18"/>
        <v>53.644353999999993</v>
      </c>
      <c r="N57" s="53">
        <f t="shared" si="18"/>
        <v>4860.6396649062863</v>
      </c>
      <c r="O57" s="53">
        <f t="shared" si="18"/>
        <v>7441.0963507551169</v>
      </c>
      <c r="P57" s="53">
        <f t="shared" ref="P57" si="19">+P58+P59+P60</f>
        <v>0</v>
      </c>
      <c r="Q57" s="53">
        <f t="shared" ref="Q57" si="20">+Q58+Q59+Q60</f>
        <v>96.418757101296904</v>
      </c>
      <c r="R57" s="53">
        <f t="shared" ref="R57" si="21">+R58+R59+R60</f>
        <v>6027.2411545800196</v>
      </c>
      <c r="S57" s="53">
        <f t="shared" ref="S57" si="22">+S58+S59+S60</f>
        <v>0</v>
      </c>
      <c r="T57" s="53">
        <f t="shared" ref="T57" si="23">+T58+T59+T60</f>
        <v>0</v>
      </c>
      <c r="U57" s="53">
        <f t="shared" ref="U57" si="24">+U58+U59+U60</f>
        <v>0</v>
      </c>
      <c r="V57" s="53">
        <f t="shared" ref="V57" si="25">+V58+V59+V60</f>
        <v>0</v>
      </c>
      <c r="W57" s="53">
        <f t="shared" ref="W57" si="26">+W58+W59+W60</f>
        <v>0</v>
      </c>
      <c r="X57" s="53">
        <f t="shared" ref="X57" si="27">+X58+X59+X60</f>
        <v>0</v>
      </c>
      <c r="Y57" s="53">
        <f t="shared" ref="Y57" si="28">+Y58+Y59+Y60</f>
        <v>0</v>
      </c>
      <c r="Z57" s="72"/>
      <c r="AA57" s="72"/>
      <c r="AB57" s="72"/>
    </row>
    <row r="58" spans="2:30" x14ac:dyDescent="0.35">
      <c r="B58" s="51" t="s">
        <v>132</v>
      </c>
      <c r="C58" s="52"/>
      <c r="D58" s="52">
        <v>23.718447817800428</v>
      </c>
      <c r="E58" s="72"/>
      <c r="F58" s="96"/>
      <c r="G58" s="72"/>
      <c r="H58" s="72"/>
      <c r="I58" s="72"/>
      <c r="J58" s="72"/>
      <c r="K58" s="72"/>
      <c r="L58" s="72"/>
      <c r="M58" s="72"/>
      <c r="N58" s="67">
        <v>4860.6396649062863</v>
      </c>
      <c r="O58" s="67">
        <v>7432.134132444804</v>
      </c>
      <c r="P58" s="72"/>
      <c r="Q58" s="72"/>
      <c r="R58" s="67">
        <v>6027.2411545800196</v>
      </c>
      <c r="S58" s="72"/>
      <c r="T58" s="72"/>
      <c r="U58" s="72"/>
      <c r="V58" s="72"/>
      <c r="W58" s="67">
        <f>W26*W4</f>
        <v>0</v>
      </c>
      <c r="X58" s="72"/>
      <c r="Y58" s="72"/>
      <c r="Z58" s="72"/>
      <c r="AA58" s="72"/>
      <c r="AB58" s="72"/>
    </row>
    <row r="59" spans="2:30" x14ac:dyDescent="0.35">
      <c r="B59" s="51" t="s">
        <v>133</v>
      </c>
      <c r="C59" s="52"/>
      <c r="D59" s="53"/>
      <c r="E59" s="72"/>
      <c r="F59" s="96"/>
      <c r="G59" s="72"/>
      <c r="H59" s="72"/>
      <c r="I59" s="72"/>
      <c r="J59" s="72"/>
      <c r="K59" s="72"/>
      <c r="L59" s="72"/>
      <c r="M59" s="72"/>
      <c r="N59" s="72"/>
      <c r="O59" s="67">
        <v>8.9622183103132311</v>
      </c>
      <c r="P59" s="72"/>
      <c r="Q59" s="67">
        <v>96.418757101296904</v>
      </c>
      <c r="R59" s="72"/>
      <c r="S59" s="72"/>
      <c r="T59" s="72"/>
      <c r="U59" s="72"/>
      <c r="V59" s="72"/>
      <c r="W59" s="72"/>
      <c r="X59" s="72"/>
      <c r="Y59" s="72"/>
      <c r="Z59" s="72"/>
      <c r="AA59" s="72"/>
      <c r="AB59" s="72"/>
    </row>
    <row r="60" spans="2:30" x14ac:dyDescent="0.35">
      <c r="B60" s="51" t="s">
        <v>134</v>
      </c>
      <c r="C60" s="52"/>
      <c r="D60" s="53"/>
      <c r="E60" s="72"/>
      <c r="F60" s="96"/>
      <c r="G60" s="72"/>
      <c r="H60" s="72"/>
      <c r="I60" s="72"/>
      <c r="J60" s="72"/>
      <c r="K60" s="72"/>
      <c r="L60" s="72"/>
      <c r="M60" s="67">
        <v>53.644353999999993</v>
      </c>
      <c r="N60" s="72"/>
      <c r="O60" s="72"/>
      <c r="P60" s="72"/>
      <c r="Q60" s="72"/>
      <c r="R60" s="72"/>
      <c r="S60" s="72"/>
      <c r="T60" s="72"/>
      <c r="U60" s="72"/>
      <c r="V60" s="72"/>
      <c r="W60" s="72"/>
      <c r="X60" s="72"/>
      <c r="Y60" s="72"/>
      <c r="Z60" s="72"/>
      <c r="AA60" s="72"/>
      <c r="AB60" s="72"/>
    </row>
    <row r="61" spans="2:30" x14ac:dyDescent="0.35">
      <c r="B61" s="55" t="s">
        <v>139</v>
      </c>
      <c r="C61" s="52"/>
      <c r="D61" s="53"/>
      <c r="E61" s="72"/>
      <c r="F61" s="96"/>
      <c r="G61" s="72"/>
      <c r="H61" s="72"/>
      <c r="I61" s="72"/>
      <c r="J61" s="72"/>
      <c r="K61" s="72"/>
      <c r="L61" s="72"/>
      <c r="M61" s="72">
        <v>992.22228396460628</v>
      </c>
      <c r="N61" s="96"/>
      <c r="O61" s="96"/>
      <c r="P61" s="72"/>
      <c r="Q61" s="72"/>
      <c r="R61" s="72">
        <v>483.39786076622164</v>
      </c>
      <c r="S61" s="72"/>
      <c r="T61" s="72"/>
      <c r="U61" s="72"/>
      <c r="V61" s="72"/>
      <c r="W61" s="72"/>
      <c r="X61" s="72"/>
      <c r="Y61" s="72"/>
      <c r="Z61" s="72"/>
      <c r="AA61" s="72"/>
      <c r="AB61" s="72"/>
      <c r="AD61" s="57"/>
    </row>
    <row r="62" spans="2:30" x14ac:dyDescent="0.35">
      <c r="B62" s="55" t="s">
        <v>140</v>
      </c>
      <c r="C62" s="52"/>
      <c r="D62" s="53"/>
      <c r="E62" s="72"/>
      <c r="F62" s="96"/>
      <c r="G62" s="72"/>
      <c r="H62" s="72"/>
      <c r="I62" s="72"/>
      <c r="J62" s="72"/>
      <c r="K62" s="72"/>
      <c r="L62" s="72"/>
      <c r="M62" s="72"/>
      <c r="N62" s="72">
        <v>160.87735762103745</v>
      </c>
      <c r="O62" s="72">
        <v>203.98060670496596</v>
      </c>
      <c r="P62" s="72"/>
      <c r="Q62" s="72"/>
      <c r="R62" s="72"/>
      <c r="S62" s="72"/>
      <c r="T62" s="72"/>
      <c r="U62" s="72"/>
      <c r="V62" s="72"/>
      <c r="W62" s="72"/>
      <c r="X62" s="72"/>
      <c r="Y62" s="72"/>
      <c r="Z62" s="72"/>
      <c r="AA62" s="72"/>
      <c r="AB62" s="72"/>
    </row>
    <row r="63" spans="2:30" ht="15" customHeight="1" x14ac:dyDescent="0.35">
      <c r="B63" s="59" t="s">
        <v>72</v>
      </c>
      <c r="C63" s="59"/>
      <c r="D63" s="60">
        <f>D42+D46+D56+D57+D61+D62</f>
        <v>133.12806012829842</v>
      </c>
      <c r="E63" s="60">
        <f t="shared" ref="E63:Z63" si="29">E42+E46+E56+E57+E61+E62</f>
        <v>128.40043588433963</v>
      </c>
      <c r="F63" s="60">
        <f t="shared" si="29"/>
        <v>0</v>
      </c>
      <c r="G63" s="60">
        <f t="shared" si="29"/>
        <v>1184.03546194558</v>
      </c>
      <c r="H63" s="60">
        <f t="shared" si="29"/>
        <v>1859.038203834695</v>
      </c>
      <c r="I63" s="60">
        <f t="shared" si="29"/>
        <v>102.31903308849708</v>
      </c>
      <c r="J63" s="60">
        <f t="shared" si="29"/>
        <v>0</v>
      </c>
      <c r="K63" s="60">
        <f t="shared" si="29"/>
        <v>58.356544815000731</v>
      </c>
      <c r="L63" s="60"/>
      <c r="M63" s="60">
        <f>M42+M46+M56+M57+M61+M62</f>
        <v>15589.928505041205</v>
      </c>
      <c r="N63" s="60">
        <f>N42+N46+N56+N57+N61+N62</f>
        <v>11226.299190476242</v>
      </c>
      <c r="O63" s="60">
        <f t="shared" si="29"/>
        <v>7655.9807569970035</v>
      </c>
      <c r="P63" s="60">
        <f t="shared" si="29"/>
        <v>65.942319861723774</v>
      </c>
      <c r="Q63" s="60">
        <f t="shared" si="29"/>
        <v>96.418757101296904</v>
      </c>
      <c r="R63" s="60">
        <f t="shared" si="29"/>
        <v>7748.6312390096427</v>
      </c>
      <c r="S63" s="60">
        <f t="shared" si="29"/>
        <v>1146.2408728370333</v>
      </c>
      <c r="T63" s="60">
        <f t="shared" si="29"/>
        <v>465.73131608737089</v>
      </c>
      <c r="U63" s="60">
        <f t="shared" si="29"/>
        <v>109.35301679304759</v>
      </c>
      <c r="V63" s="60">
        <f t="shared" si="29"/>
        <v>0</v>
      </c>
      <c r="W63" s="60">
        <f t="shared" si="29"/>
        <v>0</v>
      </c>
      <c r="X63" s="60">
        <f t="shared" si="29"/>
        <v>0</v>
      </c>
      <c r="Y63" s="60">
        <f t="shared" si="29"/>
        <v>0</v>
      </c>
      <c r="Z63" s="60">
        <f t="shared" si="29"/>
        <v>0</v>
      </c>
      <c r="AA63" s="72"/>
      <c r="AB63" s="72"/>
    </row>
    <row r="64" spans="2:30" s="47" customFormat="1" x14ac:dyDescent="0.35">
      <c r="B64" s="62"/>
      <c r="C64" s="63"/>
      <c r="D64" s="64"/>
      <c r="E64" s="64"/>
      <c r="F64" s="64"/>
      <c r="G64" s="64"/>
      <c r="H64" s="64"/>
      <c r="I64" s="64"/>
      <c r="J64" s="64"/>
      <c r="K64" s="64"/>
      <c r="L64" s="64"/>
      <c r="M64" s="64"/>
      <c r="N64" s="64"/>
      <c r="O64" s="64"/>
      <c r="P64" s="64"/>
      <c r="Q64" s="64"/>
      <c r="R64" s="64"/>
      <c r="S64" s="64"/>
      <c r="T64" s="64"/>
      <c r="U64" s="64"/>
      <c r="V64" s="64"/>
      <c r="W64" s="64"/>
      <c r="X64" s="64"/>
      <c r="Y64" s="64"/>
      <c r="Z64" s="64"/>
      <c r="AA64" s="64"/>
      <c r="AB64" s="65"/>
      <c r="AC64" s="66"/>
    </row>
    <row r="65" spans="2:28" x14ac:dyDescent="0.35">
      <c r="B65" s="70"/>
    </row>
    <row r="66" spans="2:28" x14ac:dyDescent="0.35">
      <c r="D66" s="149" t="s">
        <v>0</v>
      </c>
      <c r="E66" s="150"/>
      <c r="F66" s="150"/>
      <c r="G66" s="150"/>
      <c r="H66" s="150"/>
      <c r="I66" s="150"/>
      <c r="J66" s="150"/>
      <c r="K66" s="150"/>
      <c r="L66" s="151"/>
      <c r="M66" s="152" t="s">
        <v>1</v>
      </c>
      <c r="N66" s="153"/>
      <c r="O66" s="153"/>
      <c r="P66" s="153"/>
      <c r="Q66" s="153"/>
      <c r="R66" s="153"/>
      <c r="S66" s="153"/>
      <c r="T66" s="153"/>
      <c r="U66" s="153"/>
      <c r="V66" s="153"/>
      <c r="W66" s="153"/>
      <c r="X66" s="153"/>
      <c r="Y66" s="153"/>
      <c r="Z66" s="153"/>
      <c r="AA66" s="154"/>
    </row>
    <row r="67" spans="2:28" ht="40.5" x14ac:dyDescent="0.35">
      <c r="B67" s="2" t="s">
        <v>120</v>
      </c>
      <c r="C67" s="3" t="s">
        <v>83</v>
      </c>
      <c r="D67" s="3" t="s">
        <v>84</v>
      </c>
      <c r="E67" s="3" t="s">
        <v>85</v>
      </c>
      <c r="F67" s="3" t="s">
        <v>86</v>
      </c>
      <c r="G67" s="3" t="s">
        <v>87</v>
      </c>
      <c r="H67" s="113" t="s">
        <v>124</v>
      </c>
      <c r="I67" s="3" t="s">
        <v>89</v>
      </c>
      <c r="J67" s="3" t="s">
        <v>90</v>
      </c>
      <c r="K67" s="3" t="s">
        <v>125</v>
      </c>
      <c r="L67" s="3" t="s">
        <v>10</v>
      </c>
      <c r="M67" s="3" t="s">
        <v>92</v>
      </c>
      <c r="N67" s="3" t="s">
        <v>93</v>
      </c>
      <c r="O67" s="3" t="s">
        <v>94</v>
      </c>
      <c r="P67" s="3" t="s">
        <v>95</v>
      </c>
      <c r="Q67" s="3" t="s">
        <v>96</v>
      </c>
      <c r="R67" s="3" t="s">
        <v>97</v>
      </c>
      <c r="S67" s="3" t="s">
        <v>98</v>
      </c>
      <c r="T67" s="3" t="s">
        <v>99</v>
      </c>
      <c r="U67" s="3" t="s">
        <v>100</v>
      </c>
      <c r="V67" s="3" t="s">
        <v>101</v>
      </c>
      <c r="W67" s="3" t="s">
        <v>126</v>
      </c>
      <c r="X67" s="113" t="s">
        <v>127</v>
      </c>
      <c r="Y67" s="113" t="s">
        <v>128</v>
      </c>
      <c r="Z67" s="113" t="s">
        <v>129</v>
      </c>
      <c r="AA67" s="3" t="s">
        <v>22</v>
      </c>
      <c r="AB67" s="3" t="s">
        <v>23</v>
      </c>
    </row>
    <row r="68" spans="2:28" x14ac:dyDescent="0.35">
      <c r="B68" s="46" t="s">
        <v>74</v>
      </c>
      <c r="C68" s="47"/>
      <c r="D68" s="47"/>
      <c r="E68" s="47"/>
      <c r="F68" s="47"/>
      <c r="G68" s="47"/>
      <c r="H68" s="47"/>
      <c r="I68" s="47"/>
      <c r="J68" s="47"/>
      <c r="K68" s="47"/>
      <c r="L68" s="47"/>
      <c r="M68" s="48"/>
      <c r="N68" s="47"/>
      <c r="O68" s="48"/>
      <c r="P68" s="48"/>
      <c r="Q68" s="47"/>
      <c r="R68" s="48"/>
      <c r="S68" s="47"/>
      <c r="T68" s="47"/>
      <c r="U68" s="47"/>
      <c r="V68" s="47"/>
      <c r="W68" s="47"/>
      <c r="X68" s="47"/>
      <c r="Y68" s="47"/>
      <c r="Z68" s="47"/>
      <c r="AA68" s="47"/>
      <c r="AB68" s="47"/>
    </row>
    <row r="69" spans="2:28" x14ac:dyDescent="0.35">
      <c r="B69" s="51" t="s">
        <v>81</v>
      </c>
      <c r="C69" s="52">
        <f>C40*Hoja1!C6</f>
        <v>0</v>
      </c>
      <c r="D69" s="52">
        <f>D40*Hoja1!D6</f>
        <v>0</v>
      </c>
      <c r="E69" s="52">
        <f>E40*Hoja1!E6</f>
        <v>0</v>
      </c>
      <c r="F69" s="52">
        <f>F40*Hoja1!F6</f>
        <v>0</v>
      </c>
      <c r="G69" s="52">
        <f>G40*Hoja1!G6</f>
        <v>18.890903648664111</v>
      </c>
      <c r="H69" s="52">
        <f>H40*Hoja1!H6</f>
        <v>0</v>
      </c>
      <c r="I69" s="52">
        <f>I40*Hoja1!I6</f>
        <v>20.977413953971816</v>
      </c>
      <c r="J69" s="52"/>
      <c r="K69" s="52">
        <f>K40*Hoja1!J6</f>
        <v>1.8963413962309446</v>
      </c>
      <c r="L69" s="52">
        <f>L40*Hoja1!K6</f>
        <v>0</v>
      </c>
      <c r="M69" s="52">
        <f>M40*Hoja1!L6</f>
        <v>2683.5104223593171</v>
      </c>
      <c r="N69" s="52">
        <f>N40*Hoja1!M6</f>
        <v>1856.9343054506053</v>
      </c>
      <c r="O69" s="52">
        <f>O40*Hoja1!N6</f>
        <v>0</v>
      </c>
      <c r="P69" s="52">
        <f>P40*Hoja1!O6</f>
        <v>0.43050989044938542</v>
      </c>
      <c r="Q69" s="52">
        <f>Q40*Hoja1!P6</f>
        <v>0</v>
      </c>
      <c r="R69" s="52">
        <f>R40*Hoja1!Q6</f>
        <v>0</v>
      </c>
      <c r="S69" s="52">
        <f>S40*Hoja1!R6</f>
        <v>0</v>
      </c>
      <c r="T69" s="52">
        <f>T40*Hoja1!S6</f>
        <v>0</v>
      </c>
      <c r="U69" s="52">
        <f>U40*Hoja1!T6</f>
        <v>12.042156816620599</v>
      </c>
      <c r="V69" s="52">
        <f>V40*Hoja1!U6</f>
        <v>0</v>
      </c>
      <c r="W69" s="52">
        <f>W40*Hoja1!V6</f>
        <v>0</v>
      </c>
      <c r="X69" s="52">
        <f>X40*Hoja1!W6</f>
        <v>0</v>
      </c>
      <c r="Y69" s="52">
        <f>Y40*Hoja1!X6</f>
        <v>0</v>
      </c>
      <c r="Z69" s="52">
        <f>Z40*Hoja1!Y6</f>
        <v>0</v>
      </c>
      <c r="AA69" s="52">
        <f>AA40*Hoja1!Z6</f>
        <v>0</v>
      </c>
      <c r="AB69" s="52">
        <f>AB40*Hoja1!AA6</f>
        <v>0</v>
      </c>
    </row>
    <row r="70" spans="2:28" x14ac:dyDescent="0.35">
      <c r="B70" s="51" t="s">
        <v>57</v>
      </c>
      <c r="C70" s="52">
        <f>C41*Hoja1!C7</f>
        <v>0</v>
      </c>
      <c r="D70" s="52">
        <f>D41*Hoja1!D7</f>
        <v>0</v>
      </c>
      <c r="E70" s="52">
        <f>E41*Hoja1!E7</f>
        <v>0</v>
      </c>
      <c r="F70" s="52">
        <f>F41*Hoja1!F7</f>
        <v>0</v>
      </c>
      <c r="G70" s="52">
        <f>G41*Hoja1!G7</f>
        <v>113.33606328959111</v>
      </c>
      <c r="H70" s="52">
        <f>H41*Hoja1!H7</f>
        <v>0</v>
      </c>
      <c r="I70" s="52">
        <f>I41*Hoja1!I7</f>
        <v>0</v>
      </c>
      <c r="J70" s="52"/>
      <c r="K70" s="52">
        <f>K41*Hoja1!J7</f>
        <v>0.14818166634375668</v>
      </c>
      <c r="L70" s="52">
        <f>L41*Hoja1!K7</f>
        <v>0</v>
      </c>
      <c r="M70" s="52">
        <f>M41*Hoja1!L7</f>
        <v>217.56686480580876</v>
      </c>
      <c r="N70" s="52">
        <f>N41*Hoja1!M7</f>
        <v>391.49251965653593</v>
      </c>
      <c r="O70" s="52">
        <f>O41*Hoja1!N7</f>
        <v>0</v>
      </c>
      <c r="P70" s="52">
        <f>P41*Hoja1!O7</f>
        <v>0.49363582896612868</v>
      </c>
      <c r="Q70" s="52">
        <f>Q41*Hoja1!P7</f>
        <v>0</v>
      </c>
      <c r="R70" s="52">
        <f>R41*Hoja1!Q7</f>
        <v>0</v>
      </c>
      <c r="S70" s="52">
        <f>S41*Hoja1!R7</f>
        <v>0</v>
      </c>
      <c r="T70" s="52">
        <f>T41*Hoja1!S7</f>
        <v>0</v>
      </c>
      <c r="U70" s="52">
        <f>U41*Hoja1!T7</f>
        <v>9.2280245663344775</v>
      </c>
      <c r="V70" s="52">
        <f>V41*Hoja1!U7</f>
        <v>0</v>
      </c>
      <c r="W70" s="52">
        <f>W41*Hoja1!V7</f>
        <v>0</v>
      </c>
      <c r="X70" s="52">
        <f>X41*Hoja1!W7</f>
        <v>0</v>
      </c>
      <c r="Y70" s="52">
        <f>Y41*Hoja1!X7</f>
        <v>0</v>
      </c>
      <c r="Z70" s="52">
        <f>Z41*Hoja1!Y7</f>
        <v>0</v>
      </c>
      <c r="AA70" s="52">
        <f>AA41*Hoja1!Z7</f>
        <v>0</v>
      </c>
      <c r="AB70" s="52">
        <f>AB41*Hoja1!AA7</f>
        <v>0</v>
      </c>
    </row>
    <row r="71" spans="2:28" x14ac:dyDescent="0.35">
      <c r="B71" s="55" t="s">
        <v>58</v>
      </c>
      <c r="C71" s="52">
        <f>SUM(C69:C70)</f>
        <v>0</v>
      </c>
      <c r="D71" s="52">
        <f t="shared" ref="D71:AA71" si="30">SUM(D69:D70)</f>
        <v>0</v>
      </c>
      <c r="E71" s="52">
        <f t="shared" si="30"/>
        <v>0</v>
      </c>
      <c r="F71" s="52">
        <f t="shared" si="30"/>
        <v>0</v>
      </c>
      <c r="G71" s="52">
        <f t="shared" si="30"/>
        <v>132.22696693825523</v>
      </c>
      <c r="H71" s="52">
        <f t="shared" si="30"/>
        <v>0</v>
      </c>
      <c r="I71" s="52">
        <f t="shared" si="30"/>
        <v>20.977413953971816</v>
      </c>
      <c r="J71" s="52">
        <f t="shared" si="30"/>
        <v>0</v>
      </c>
      <c r="K71" s="52">
        <f t="shared" si="30"/>
        <v>2.0445230625747013</v>
      </c>
      <c r="L71" s="52">
        <f t="shared" si="30"/>
        <v>0</v>
      </c>
      <c r="M71" s="52">
        <f t="shared" si="30"/>
        <v>2901.0772871651257</v>
      </c>
      <c r="N71" s="52">
        <f t="shared" si="30"/>
        <v>2248.4268251071412</v>
      </c>
      <c r="O71" s="52">
        <f t="shared" si="30"/>
        <v>0</v>
      </c>
      <c r="P71" s="52">
        <f t="shared" si="30"/>
        <v>0.92414571941551404</v>
      </c>
      <c r="Q71" s="52">
        <f t="shared" si="30"/>
        <v>0</v>
      </c>
      <c r="R71" s="52">
        <f t="shared" si="30"/>
        <v>0</v>
      </c>
      <c r="S71" s="52">
        <f t="shared" si="30"/>
        <v>0</v>
      </c>
      <c r="T71" s="52">
        <f t="shared" si="30"/>
        <v>0</v>
      </c>
      <c r="U71" s="52">
        <f t="shared" si="30"/>
        <v>21.270181382955077</v>
      </c>
      <c r="V71" s="52">
        <f t="shared" si="30"/>
        <v>0</v>
      </c>
      <c r="W71" s="52">
        <f t="shared" si="30"/>
        <v>0</v>
      </c>
      <c r="X71" s="52">
        <f t="shared" si="30"/>
        <v>0</v>
      </c>
      <c r="Y71" s="52">
        <f t="shared" ref="Y71:Z71" si="31">SUM(Y69:Y70)</f>
        <v>0</v>
      </c>
      <c r="Z71" s="52">
        <f t="shared" si="31"/>
        <v>0</v>
      </c>
      <c r="AA71" s="52">
        <f t="shared" si="30"/>
        <v>0</v>
      </c>
      <c r="AB71" s="52">
        <f>AB42*Hoja1!AA8</f>
        <v>0</v>
      </c>
    </row>
    <row r="72" spans="2:28" x14ac:dyDescent="0.35">
      <c r="B72" s="51" t="s">
        <v>59</v>
      </c>
      <c r="C72" s="52">
        <f>C43*Hoja1!C9</f>
        <v>0</v>
      </c>
      <c r="D72" s="52">
        <f>D43*Hoja1!D9</f>
        <v>0</v>
      </c>
      <c r="E72" s="52">
        <f>E43*Hoja1!E9</f>
        <v>0</v>
      </c>
      <c r="F72" s="52">
        <f>F43*Hoja1!F9</f>
        <v>0</v>
      </c>
      <c r="G72" s="52">
        <f>G43*Hoja1!G9</f>
        <v>0</v>
      </c>
      <c r="H72" s="52">
        <f>H43*Hoja1!H9</f>
        <v>0</v>
      </c>
      <c r="I72" s="52">
        <f>I43*Hoja1!I9</f>
        <v>0</v>
      </c>
      <c r="J72" s="52"/>
      <c r="K72" s="52">
        <f>K43*Hoja1!J9</f>
        <v>0</v>
      </c>
      <c r="L72" s="52">
        <f>L43*Hoja1!K9</f>
        <v>0</v>
      </c>
      <c r="M72" s="52">
        <f>M43*Hoja1!L9</f>
        <v>212.64045236965731</v>
      </c>
      <c r="N72" s="52">
        <f>N43*Hoja1!M9</f>
        <v>114.25063719807864</v>
      </c>
      <c r="O72" s="52">
        <f>O43*Hoja1!N9</f>
        <v>2.7305889319324862E-2</v>
      </c>
      <c r="P72" s="52">
        <f>P43*Hoja1!O9</f>
        <v>0</v>
      </c>
      <c r="Q72" s="52">
        <f>Q43*Hoja1!P9</f>
        <v>0</v>
      </c>
      <c r="R72" s="52">
        <f>R43*Hoja1!Q9</f>
        <v>0</v>
      </c>
      <c r="S72" s="52">
        <f>S43*Hoja1!R9</f>
        <v>0</v>
      </c>
      <c r="T72" s="52">
        <f>T43*Hoja1!S9</f>
        <v>0</v>
      </c>
      <c r="U72" s="52">
        <f>U43*Hoja1!T9</f>
        <v>0.26403505721597559</v>
      </c>
      <c r="V72" s="52">
        <f>V43*Hoja1!U9</f>
        <v>0</v>
      </c>
      <c r="W72" s="52">
        <f>W43*Hoja1!V9</f>
        <v>0</v>
      </c>
      <c r="X72" s="52">
        <f>X43*Hoja1!W9</f>
        <v>0</v>
      </c>
      <c r="Y72" s="52">
        <f>Y43*Hoja1!X9</f>
        <v>0</v>
      </c>
      <c r="Z72" s="52">
        <f>Z43*Hoja1!Y9</f>
        <v>0</v>
      </c>
      <c r="AA72" s="52">
        <f>AA43*Hoja1!Z9</f>
        <v>0</v>
      </c>
      <c r="AB72" s="52">
        <f>AB43*Hoja1!AA9</f>
        <v>0</v>
      </c>
    </row>
    <row r="73" spans="2:28" x14ac:dyDescent="0.35">
      <c r="B73" s="51" t="s">
        <v>60</v>
      </c>
      <c r="C73" s="52">
        <f>C44*Hoja1!C10</f>
        <v>0</v>
      </c>
      <c r="D73" s="52">
        <f>D44*Hoja1!D10</f>
        <v>0</v>
      </c>
      <c r="E73" s="52">
        <f>E44*Hoja1!E10</f>
        <v>0</v>
      </c>
      <c r="F73" s="52">
        <f>F44*Hoja1!F10</f>
        <v>0</v>
      </c>
      <c r="G73" s="52">
        <f>G44*Hoja1!G10</f>
        <v>2.4182855980122771E-2</v>
      </c>
      <c r="H73" s="52">
        <f>H44*Hoja1!H10</f>
        <v>0</v>
      </c>
      <c r="I73" s="52">
        <f>I44*Hoja1!I10</f>
        <v>2.1435795010629604</v>
      </c>
      <c r="J73" s="52"/>
      <c r="K73" s="52">
        <f>K44*Hoja1!J10</f>
        <v>0</v>
      </c>
      <c r="L73" s="52">
        <f>L44*Hoja1!K10</f>
        <v>0</v>
      </c>
      <c r="M73" s="52">
        <f>M44*Hoja1!L10</f>
        <v>850.4278975983965</v>
      </c>
      <c r="N73" s="52">
        <f>N44*Hoja1!M10</f>
        <v>106.88270118456219</v>
      </c>
      <c r="O73" s="52">
        <f>O44*Hoja1!N10</f>
        <v>0</v>
      </c>
      <c r="P73" s="52">
        <f>P44*Hoja1!O10</f>
        <v>0</v>
      </c>
      <c r="Q73" s="52">
        <f>Q44*Hoja1!P10</f>
        <v>0</v>
      </c>
      <c r="R73" s="52">
        <f>R44*Hoja1!Q10</f>
        <v>139.18938309529906</v>
      </c>
      <c r="S73" s="52">
        <f>S44*Hoja1!R10</f>
        <v>0</v>
      </c>
      <c r="T73" s="52">
        <f>T44*Hoja1!S10</f>
        <v>0</v>
      </c>
      <c r="U73" s="52">
        <f>U44*Hoja1!T10</f>
        <v>0</v>
      </c>
      <c r="V73" s="52">
        <f>V44*Hoja1!U10</f>
        <v>0</v>
      </c>
      <c r="W73" s="52">
        <f>W44*Hoja1!V10</f>
        <v>0</v>
      </c>
      <c r="X73" s="52">
        <f>X44*Hoja1!W10</f>
        <v>0</v>
      </c>
      <c r="Y73" s="52">
        <f>Y44*Hoja1!X10</f>
        <v>0</v>
      </c>
      <c r="Z73" s="52">
        <f>Z44*Hoja1!Y10</f>
        <v>0</v>
      </c>
      <c r="AA73" s="52">
        <f>AA44*Hoja1!Z10</f>
        <v>0</v>
      </c>
      <c r="AB73" s="52">
        <f>AB44*Hoja1!AA10</f>
        <v>0</v>
      </c>
    </row>
    <row r="74" spans="2:28" x14ac:dyDescent="0.35">
      <c r="B74" s="51" t="s">
        <v>61</v>
      </c>
      <c r="C74" s="52">
        <f>C45*Hoja1!C11</f>
        <v>0</v>
      </c>
      <c r="D74" s="52">
        <f>D45*Hoja1!D11</f>
        <v>0</v>
      </c>
      <c r="E74" s="52">
        <f>E45*Hoja1!E11</f>
        <v>0</v>
      </c>
      <c r="F74" s="52">
        <f>F45*Hoja1!F11</f>
        <v>0</v>
      </c>
      <c r="G74" s="52">
        <f>G45*Hoja1!G11</f>
        <v>0</v>
      </c>
      <c r="H74" s="52">
        <f>H45*Hoja1!H11</f>
        <v>0</v>
      </c>
      <c r="I74" s="52">
        <f>I45*Hoja1!I11</f>
        <v>0</v>
      </c>
      <c r="J74" s="52"/>
      <c r="K74" s="52">
        <f>K45*Hoja1!J11</f>
        <v>0</v>
      </c>
      <c r="L74" s="52">
        <f>L45*Hoja1!K11</f>
        <v>0</v>
      </c>
      <c r="M74" s="52">
        <f>M45*Hoja1!L11</f>
        <v>890.47190680627114</v>
      </c>
      <c r="N74" s="52">
        <f>N45*Hoja1!M11</f>
        <v>72.645362315937021</v>
      </c>
      <c r="O74" s="52">
        <f>O45*Hoja1!N11</f>
        <v>0</v>
      </c>
      <c r="P74" s="52">
        <f>P45*Hoja1!O11</f>
        <v>0</v>
      </c>
      <c r="Q74" s="52">
        <f>Q45*Hoja1!P11</f>
        <v>0</v>
      </c>
      <c r="R74" s="52">
        <f>R45*Hoja1!Q11</f>
        <v>0</v>
      </c>
      <c r="S74" s="52">
        <f>S45*Hoja1!R11</f>
        <v>0</v>
      </c>
      <c r="T74" s="52">
        <f>T45*Hoja1!S11</f>
        <v>0</v>
      </c>
      <c r="U74" s="52">
        <f>U45*Hoja1!T11</f>
        <v>0</v>
      </c>
      <c r="V74" s="52">
        <f>V45*Hoja1!U11</f>
        <v>0</v>
      </c>
      <c r="W74" s="52">
        <f>W45*Hoja1!V11</f>
        <v>0</v>
      </c>
      <c r="X74" s="52">
        <f>X45*Hoja1!W11</f>
        <v>0</v>
      </c>
      <c r="Y74" s="52">
        <f>Y45*Hoja1!X11</f>
        <v>0</v>
      </c>
      <c r="Z74" s="52">
        <f>Z45*Hoja1!Y11</f>
        <v>0</v>
      </c>
      <c r="AA74" s="52">
        <f>AA45*Hoja1!Z11</f>
        <v>0</v>
      </c>
      <c r="AB74" s="52">
        <f>AB45*Hoja1!AA11</f>
        <v>0</v>
      </c>
    </row>
    <row r="75" spans="2:28" x14ac:dyDescent="0.35">
      <c r="B75" s="56" t="s">
        <v>141</v>
      </c>
      <c r="C75" s="52">
        <f>SUM(C72:C74)</f>
        <v>0</v>
      </c>
      <c r="D75" s="52">
        <f t="shared" ref="D75:AB75" si="32">SUM(D72:D74)</f>
        <v>0</v>
      </c>
      <c r="E75" s="52">
        <f t="shared" si="32"/>
        <v>0</v>
      </c>
      <c r="F75" s="52">
        <f t="shared" si="32"/>
        <v>0</v>
      </c>
      <c r="G75" s="52">
        <f t="shared" si="32"/>
        <v>2.4182855980122771E-2</v>
      </c>
      <c r="H75" s="52">
        <f t="shared" si="32"/>
        <v>0</v>
      </c>
      <c r="I75" s="52">
        <f t="shared" si="32"/>
        <v>2.1435795010629604</v>
      </c>
      <c r="J75" s="52">
        <f t="shared" si="32"/>
        <v>0</v>
      </c>
      <c r="K75" s="52">
        <f t="shared" si="32"/>
        <v>0</v>
      </c>
      <c r="L75" s="52">
        <f t="shared" si="32"/>
        <v>0</v>
      </c>
      <c r="M75" s="52">
        <f t="shared" si="32"/>
        <v>1953.5402567743249</v>
      </c>
      <c r="N75" s="52">
        <f t="shared" si="32"/>
        <v>293.77870069857784</v>
      </c>
      <c r="O75" s="52">
        <f t="shared" si="32"/>
        <v>2.7305889319324862E-2</v>
      </c>
      <c r="P75" s="52">
        <f t="shared" si="32"/>
        <v>0</v>
      </c>
      <c r="Q75" s="52">
        <f t="shared" si="32"/>
        <v>0</v>
      </c>
      <c r="R75" s="52">
        <f t="shared" si="32"/>
        <v>139.18938309529906</v>
      </c>
      <c r="S75" s="52">
        <f t="shared" si="32"/>
        <v>0</v>
      </c>
      <c r="T75" s="52">
        <f t="shared" si="32"/>
        <v>0</v>
      </c>
      <c r="U75" s="52">
        <f t="shared" si="32"/>
        <v>0.26403505721597559</v>
      </c>
      <c r="V75" s="52">
        <f t="shared" si="32"/>
        <v>0</v>
      </c>
      <c r="W75" s="52">
        <f t="shared" si="32"/>
        <v>0</v>
      </c>
      <c r="X75" s="52">
        <f t="shared" si="32"/>
        <v>0</v>
      </c>
      <c r="Y75" s="52">
        <f t="shared" ref="Y75:Z75" si="33">SUM(Y72:Y74)</f>
        <v>0</v>
      </c>
      <c r="Z75" s="52">
        <f t="shared" si="33"/>
        <v>0</v>
      </c>
      <c r="AA75" s="52">
        <f t="shared" si="32"/>
        <v>0</v>
      </c>
      <c r="AB75" s="52">
        <f t="shared" si="32"/>
        <v>0</v>
      </c>
    </row>
    <row r="76" spans="2:28" x14ac:dyDescent="0.35">
      <c r="B76" s="51" t="s">
        <v>63</v>
      </c>
      <c r="C76" s="52">
        <f>C47*Hoja1!C13</f>
        <v>0</v>
      </c>
      <c r="D76" s="52">
        <f>D47*Hoja1!D13</f>
        <v>14.142170471800483</v>
      </c>
      <c r="E76" s="52">
        <f>E47*Hoja1!E13</f>
        <v>0</v>
      </c>
      <c r="F76" s="52">
        <f>F47*Hoja1!F13</f>
        <v>0</v>
      </c>
      <c r="G76" s="52">
        <f>G47*Hoja1!G13</f>
        <v>0</v>
      </c>
      <c r="H76" s="52">
        <f>H47*Hoja1!H13</f>
        <v>1208.3748324925518</v>
      </c>
      <c r="I76" s="52">
        <f>I47*Hoja1!I13</f>
        <v>0</v>
      </c>
      <c r="J76" s="52"/>
      <c r="K76" s="52">
        <f>K47*Hoja1!J13</f>
        <v>0</v>
      </c>
      <c r="L76" s="52">
        <f>L47*Hoja1!K13</f>
        <v>0</v>
      </c>
      <c r="M76" s="52">
        <f>M47*Hoja1!L13</f>
        <v>93.046573057685023</v>
      </c>
      <c r="N76" s="52">
        <f>N47*Hoja1!M13</f>
        <v>0</v>
      </c>
      <c r="O76" s="52">
        <f>O47*Hoja1!N13</f>
        <v>0</v>
      </c>
      <c r="P76" s="52">
        <f>P47*Hoja1!O13</f>
        <v>0</v>
      </c>
      <c r="Q76" s="52">
        <f>Q47*Hoja1!P13</f>
        <v>0</v>
      </c>
      <c r="R76" s="52">
        <f>R47*Hoja1!Q13</f>
        <v>46.20621796989591</v>
      </c>
      <c r="S76" s="52">
        <f>S47*Hoja1!R13</f>
        <v>0</v>
      </c>
      <c r="T76" s="52">
        <f>T47*Hoja1!S13</f>
        <v>0</v>
      </c>
      <c r="U76" s="52">
        <f>U47*Hoja1!T13</f>
        <v>0</v>
      </c>
      <c r="V76" s="52">
        <f>V47*Hoja1!U13</f>
        <v>0</v>
      </c>
      <c r="W76" s="52">
        <f>W47*Hoja1!V13</f>
        <v>0</v>
      </c>
      <c r="X76" s="52">
        <f>X47*Hoja1!W13</f>
        <v>0</v>
      </c>
      <c r="Y76" s="52">
        <f>Y47*Hoja1!X13</f>
        <v>0</v>
      </c>
      <c r="Z76" s="52">
        <f>Z47*Hoja1!Y13</f>
        <v>0</v>
      </c>
      <c r="AA76" s="52">
        <f>AA47*Hoja1!Z13</f>
        <v>0</v>
      </c>
      <c r="AB76" s="52">
        <f>AB47*Hoja1!AA13</f>
        <v>0</v>
      </c>
    </row>
    <row r="77" spans="2:28" x14ac:dyDescent="0.35">
      <c r="B77" s="51" t="s">
        <v>64</v>
      </c>
      <c r="C77" s="52">
        <f>C48*Hoja1!C14</f>
        <v>0</v>
      </c>
      <c r="D77" s="52">
        <f>D48*Hoja1!D14</f>
        <v>12.914309961148524</v>
      </c>
      <c r="E77" s="52">
        <f>E48*Hoja1!E14</f>
        <v>0</v>
      </c>
      <c r="F77" s="52">
        <f>F48*Hoja1!F14</f>
        <v>0</v>
      </c>
      <c r="G77" s="52">
        <f>G48*Hoja1!G14</f>
        <v>0</v>
      </c>
      <c r="H77" s="52">
        <f>H48*Hoja1!H14</f>
        <v>0</v>
      </c>
      <c r="I77" s="52">
        <f>I48*Hoja1!I14</f>
        <v>0</v>
      </c>
      <c r="J77" s="52"/>
      <c r="K77" s="52">
        <f>K48*Hoja1!J14</f>
        <v>13.268959966238798</v>
      </c>
      <c r="L77" s="52">
        <f>L48*Hoja1!K14</f>
        <v>0</v>
      </c>
      <c r="M77" s="52">
        <f>M48*Hoja1!L14</f>
        <v>1113.9294251266958</v>
      </c>
      <c r="N77" s="52">
        <f>N48*Hoja1!M14</f>
        <v>119.76277591357012</v>
      </c>
      <c r="O77" s="52">
        <f>O48*Hoja1!N14</f>
        <v>1.7829937835091771</v>
      </c>
      <c r="P77" s="52">
        <f>P48*Hoja1!O14</f>
        <v>0</v>
      </c>
      <c r="Q77" s="52">
        <f>Q48*Hoja1!P14</f>
        <v>0</v>
      </c>
      <c r="R77" s="52">
        <f>R48*Hoja1!Q14</f>
        <v>115.79527294627425</v>
      </c>
      <c r="S77" s="52">
        <f>S48*Hoja1!R14</f>
        <v>227.19626242293953</v>
      </c>
      <c r="T77" s="52">
        <f>T48*Hoja1!S14</f>
        <v>0</v>
      </c>
      <c r="U77" s="52">
        <f>U48*Hoja1!T14</f>
        <v>0</v>
      </c>
      <c r="V77" s="52">
        <f>V48*Hoja1!U14</f>
        <v>0</v>
      </c>
      <c r="W77" s="52">
        <f>W48*Hoja1!V14</f>
        <v>0</v>
      </c>
      <c r="X77" s="52">
        <f>X48*Hoja1!W14</f>
        <v>0</v>
      </c>
      <c r="Y77" s="52">
        <f>Y48*Hoja1!X14</f>
        <v>0</v>
      </c>
      <c r="Z77" s="52">
        <f>Z48*Hoja1!Y14</f>
        <v>0</v>
      </c>
      <c r="AA77" s="52">
        <f>AA48*Hoja1!Z14</f>
        <v>0</v>
      </c>
      <c r="AB77" s="52">
        <f>AB48*Hoja1!AA14</f>
        <v>0</v>
      </c>
    </row>
    <row r="78" spans="2:28" x14ac:dyDescent="0.35">
      <c r="B78" s="51" t="s">
        <v>65</v>
      </c>
      <c r="C78" s="52">
        <f>C49*Hoja1!C15</f>
        <v>0</v>
      </c>
      <c r="D78" s="52">
        <f>D49*Hoja1!D15</f>
        <v>0.1179082666576861</v>
      </c>
      <c r="E78" s="52">
        <f>E49*Hoja1!E15</f>
        <v>0</v>
      </c>
      <c r="F78" s="52">
        <f>F49*Hoja1!F15</f>
        <v>0</v>
      </c>
      <c r="G78" s="52">
        <f>G49*Hoja1!G15</f>
        <v>0</v>
      </c>
      <c r="H78" s="52">
        <f>H49*Hoja1!H15</f>
        <v>0</v>
      </c>
      <c r="I78" s="52">
        <f>I49*Hoja1!I15</f>
        <v>0</v>
      </c>
      <c r="J78" s="52"/>
      <c r="K78" s="52">
        <f>K49*Hoja1!J15</f>
        <v>0</v>
      </c>
      <c r="L78" s="52">
        <f>L49*Hoja1!K15</f>
        <v>0</v>
      </c>
      <c r="M78" s="52">
        <f>M49*Hoja1!L15</f>
        <v>16.745686910337362</v>
      </c>
      <c r="N78" s="52">
        <f>N49*Hoja1!M15</f>
        <v>0.41618765318677403</v>
      </c>
      <c r="O78" s="52">
        <f>O49*Hoja1!N15</f>
        <v>0</v>
      </c>
      <c r="P78" s="52">
        <f>P49*Hoja1!O15</f>
        <v>0</v>
      </c>
      <c r="Q78" s="52">
        <f>Q49*Hoja1!P15</f>
        <v>0</v>
      </c>
      <c r="R78" s="52">
        <f>R49*Hoja1!Q15</f>
        <v>1.059403255708647</v>
      </c>
      <c r="S78" s="52">
        <f>S49*Hoja1!R15</f>
        <v>2.1165807173281088</v>
      </c>
      <c r="T78" s="52">
        <f>T49*Hoja1!S15</f>
        <v>0</v>
      </c>
      <c r="U78" s="52">
        <f>U49*Hoja1!T15</f>
        <v>0</v>
      </c>
      <c r="V78" s="52">
        <f>V49*Hoja1!U15</f>
        <v>0</v>
      </c>
      <c r="W78" s="52">
        <f>W49*Hoja1!V15</f>
        <v>0</v>
      </c>
      <c r="X78" s="52">
        <f>X49*Hoja1!W15</f>
        <v>0</v>
      </c>
      <c r="Y78" s="52">
        <f>Y49*Hoja1!X15</f>
        <v>0</v>
      </c>
      <c r="Z78" s="52">
        <f>Z49*Hoja1!Y15</f>
        <v>0</v>
      </c>
      <c r="AA78" s="52">
        <f>AA49*Hoja1!Z15</f>
        <v>0</v>
      </c>
      <c r="AB78" s="52">
        <f>AB49*Hoja1!AA15</f>
        <v>0</v>
      </c>
    </row>
    <row r="79" spans="2:28" x14ac:dyDescent="0.35">
      <c r="B79" s="51" t="s">
        <v>66</v>
      </c>
      <c r="C79" s="52">
        <f>C50*Hoja1!C16</f>
        <v>0</v>
      </c>
      <c r="D79" s="52">
        <f>D50*Hoja1!D16</f>
        <v>0.86613224992737425</v>
      </c>
      <c r="E79" s="52">
        <f>E50*Hoja1!E16</f>
        <v>0</v>
      </c>
      <c r="F79" s="52">
        <f>F50*Hoja1!F16</f>
        <v>0</v>
      </c>
      <c r="G79" s="52">
        <f>G50*Hoja1!G16</f>
        <v>0</v>
      </c>
      <c r="H79" s="52">
        <f>H50*Hoja1!H16</f>
        <v>0</v>
      </c>
      <c r="I79" s="52">
        <f>I50*Hoja1!I16</f>
        <v>0</v>
      </c>
      <c r="J79" s="52"/>
      <c r="K79" s="52">
        <f>K50*Hoja1!J16</f>
        <v>0</v>
      </c>
      <c r="L79" s="52">
        <f>L50*Hoja1!K16</f>
        <v>0</v>
      </c>
      <c r="M79" s="52">
        <f>M50*Hoja1!L16</f>
        <v>145.65491431117889</v>
      </c>
      <c r="N79" s="52">
        <f>N50*Hoja1!M16</f>
        <v>3.6777547967925567E-2</v>
      </c>
      <c r="O79" s="52">
        <f>O50*Hoja1!N16</f>
        <v>0</v>
      </c>
      <c r="P79" s="52">
        <f>P50*Hoja1!O16</f>
        <v>0</v>
      </c>
      <c r="Q79" s="52">
        <f>Q50*Hoja1!P16</f>
        <v>0</v>
      </c>
      <c r="R79" s="52">
        <f>R50*Hoja1!Q16</f>
        <v>7.7821797525975356</v>
      </c>
      <c r="S79" s="52">
        <f>S50*Hoja1!R16</f>
        <v>62.367997739173063</v>
      </c>
      <c r="T79" s="52">
        <f>T50*Hoja1!S16</f>
        <v>0</v>
      </c>
      <c r="U79" s="52">
        <f>U50*Hoja1!T16</f>
        <v>0</v>
      </c>
      <c r="V79" s="52">
        <f>V50*Hoja1!U16</f>
        <v>0</v>
      </c>
      <c r="W79" s="52">
        <f>W50*Hoja1!V16</f>
        <v>0</v>
      </c>
      <c r="X79" s="52">
        <f>X50*Hoja1!W16</f>
        <v>0</v>
      </c>
      <c r="Y79" s="52">
        <f>Y50*Hoja1!X16</f>
        <v>0</v>
      </c>
      <c r="Z79" s="52">
        <f>Z50*Hoja1!Y16</f>
        <v>0</v>
      </c>
      <c r="AA79" s="52">
        <f>AA50*Hoja1!Z16</f>
        <v>0</v>
      </c>
      <c r="AB79" s="52">
        <f>AB50*Hoja1!AA16</f>
        <v>0</v>
      </c>
    </row>
    <row r="80" spans="2:28" x14ac:dyDescent="0.35">
      <c r="B80" s="51" t="s">
        <v>67</v>
      </c>
      <c r="C80" s="52">
        <f>C51*Hoja1!C17</f>
        <v>0</v>
      </c>
      <c r="D80" s="52">
        <f>D51*Hoja1!D17</f>
        <v>0</v>
      </c>
      <c r="E80" s="52">
        <f>E51*Hoja1!E17</f>
        <v>0</v>
      </c>
      <c r="F80" s="52">
        <f>F51*Hoja1!F17</f>
        <v>0</v>
      </c>
      <c r="G80" s="52">
        <f>G51*Hoja1!G17</f>
        <v>0</v>
      </c>
      <c r="H80" s="52">
        <f>H51*Hoja1!H17</f>
        <v>0</v>
      </c>
      <c r="I80" s="52">
        <f>I51*Hoja1!I17</f>
        <v>0</v>
      </c>
      <c r="J80" s="52"/>
      <c r="K80" s="52">
        <f>K51*Hoja1!J17</f>
        <v>0</v>
      </c>
      <c r="L80" s="52">
        <f>L51*Hoja1!K17</f>
        <v>0</v>
      </c>
      <c r="M80" s="52">
        <f>M51*Hoja1!L17</f>
        <v>166.91884579115683</v>
      </c>
      <c r="N80" s="52">
        <f>N51*Hoja1!M17</f>
        <v>12.347883610240208</v>
      </c>
      <c r="O80" s="52">
        <f>O51*Hoja1!N17</f>
        <v>0</v>
      </c>
      <c r="P80" s="52">
        <f>P51*Hoja1!O17</f>
        <v>0</v>
      </c>
      <c r="Q80" s="52">
        <f>Q51*Hoja1!P17</f>
        <v>0</v>
      </c>
      <c r="R80" s="52">
        <f>R51*Hoja1!Q17</f>
        <v>0</v>
      </c>
      <c r="S80" s="52">
        <f>S51*Hoja1!R17</f>
        <v>96.615181910648246</v>
      </c>
      <c r="T80" s="52">
        <f>T51*Hoja1!S17</f>
        <v>0</v>
      </c>
      <c r="U80" s="52">
        <f>U51*Hoja1!T17</f>
        <v>0</v>
      </c>
      <c r="V80" s="52">
        <f>V51*Hoja1!U17</f>
        <v>0</v>
      </c>
      <c r="W80" s="52">
        <f>W51*Hoja1!V17</f>
        <v>0</v>
      </c>
      <c r="X80" s="52">
        <f>X51*Hoja1!W17</f>
        <v>0</v>
      </c>
      <c r="Y80" s="52">
        <f>Y51*Hoja1!X17</f>
        <v>0</v>
      </c>
      <c r="Z80" s="52">
        <f>Z51*Hoja1!Y17</f>
        <v>0</v>
      </c>
      <c r="AA80" s="52">
        <f>AA51*Hoja1!Z17</f>
        <v>0</v>
      </c>
      <c r="AB80" s="52">
        <f>AB51*Hoja1!AA17</f>
        <v>0</v>
      </c>
    </row>
    <row r="81" spans="2:28" x14ac:dyDescent="0.35">
      <c r="B81" s="51" t="s">
        <v>68</v>
      </c>
      <c r="C81" s="52">
        <f>C52*Hoja1!C18</f>
        <v>0</v>
      </c>
      <c r="D81" s="52">
        <f>D52*Hoja1!D18</f>
        <v>15.088668925515918</v>
      </c>
      <c r="E81" s="52">
        <f>E52*Hoja1!E18</f>
        <v>0</v>
      </c>
      <c r="F81" s="52">
        <f>F52*Hoja1!F18</f>
        <v>0</v>
      </c>
      <c r="G81" s="52">
        <f>G52*Hoja1!G18</f>
        <v>0</v>
      </c>
      <c r="H81" s="52">
        <f>H52*Hoja1!H18</f>
        <v>0</v>
      </c>
      <c r="I81" s="52">
        <f>I52*Hoja1!I18</f>
        <v>0</v>
      </c>
      <c r="J81" s="52"/>
      <c r="K81" s="52">
        <f>K52*Hoja1!J18</f>
        <v>0</v>
      </c>
      <c r="L81" s="52">
        <f>L52*Hoja1!K18</f>
        <v>0</v>
      </c>
      <c r="M81" s="52">
        <f>M52*Hoja1!L18</f>
        <v>525.05751549389015</v>
      </c>
      <c r="N81" s="52">
        <f>N52*Hoja1!M18</f>
        <v>0.29140895382626125</v>
      </c>
      <c r="O81" s="52">
        <f>O52*Hoja1!N18</f>
        <v>0</v>
      </c>
      <c r="P81" s="52">
        <f>P52*Hoja1!O18</f>
        <v>0</v>
      </c>
      <c r="Q81" s="52">
        <f>Q52*Hoja1!P18</f>
        <v>0</v>
      </c>
      <c r="R81" s="52">
        <f>R52*Hoja1!Q18</f>
        <v>134.45480505951915</v>
      </c>
      <c r="S81" s="52">
        <f>S52*Hoja1!R18</f>
        <v>8.5668182370937274</v>
      </c>
      <c r="T81" s="52">
        <f>T52*Hoja1!S18</f>
        <v>0</v>
      </c>
      <c r="U81" s="52">
        <f>U52*Hoja1!T18</f>
        <v>0</v>
      </c>
      <c r="V81" s="52">
        <f>V52*Hoja1!U18</f>
        <v>0</v>
      </c>
      <c r="W81" s="52">
        <f>W52*Hoja1!V18</f>
        <v>0</v>
      </c>
      <c r="X81" s="52">
        <f>X52*Hoja1!W18</f>
        <v>0</v>
      </c>
      <c r="Y81" s="52">
        <f>Y52*Hoja1!X18</f>
        <v>0</v>
      </c>
      <c r="Z81" s="52">
        <f>Z52*Hoja1!Y18</f>
        <v>0</v>
      </c>
      <c r="AA81" s="52">
        <f>AA52*Hoja1!Z18</f>
        <v>0</v>
      </c>
      <c r="AB81" s="52">
        <f>AB52*Hoja1!AA18</f>
        <v>0</v>
      </c>
    </row>
    <row r="82" spans="2:28" x14ac:dyDescent="0.35">
      <c r="B82" s="51" t="s">
        <v>69</v>
      </c>
      <c r="C82" s="52">
        <f>C53*Hoja1!C19</f>
        <v>0</v>
      </c>
      <c r="D82" s="52">
        <f>D53*Hoja1!D19</f>
        <v>8.8503026581204232</v>
      </c>
      <c r="E82" s="52">
        <f>E53*Hoja1!E19</f>
        <v>0</v>
      </c>
      <c r="F82" s="52">
        <f>F53*Hoja1!F19</f>
        <v>0</v>
      </c>
      <c r="G82" s="52">
        <f>G53*Hoja1!G19</f>
        <v>0</v>
      </c>
      <c r="H82" s="52">
        <f>H53*Hoja1!H19</f>
        <v>0</v>
      </c>
      <c r="I82" s="52">
        <f>I53*Hoja1!I19</f>
        <v>0</v>
      </c>
      <c r="J82" s="52"/>
      <c r="K82" s="52">
        <f>K53*Hoja1!J19</f>
        <v>0</v>
      </c>
      <c r="L82" s="52">
        <f>L53*Hoja1!K19</f>
        <v>0</v>
      </c>
      <c r="M82" s="52">
        <f>M53*Hoja1!L19</f>
        <v>1265.3319912454592</v>
      </c>
      <c r="N82" s="52">
        <f>N53*Hoja1!M19</f>
        <v>49.787686725197027</v>
      </c>
      <c r="O82" s="52">
        <f>O53*Hoja1!N19</f>
        <v>4.1260044419464806E-2</v>
      </c>
      <c r="P82" s="52">
        <f>P53*Hoja1!O19</f>
        <v>0</v>
      </c>
      <c r="Q82" s="52">
        <f>Q53*Hoja1!P19</f>
        <v>0</v>
      </c>
      <c r="R82" s="52">
        <f>R53*Hoja1!Q19</f>
        <v>74.199378897292362</v>
      </c>
      <c r="S82" s="52">
        <f>S53*Hoja1!R19</f>
        <v>313.3659739057249</v>
      </c>
      <c r="T82" s="52">
        <f>T53*Hoja1!S19</f>
        <v>302.72535545679108</v>
      </c>
      <c r="U82" s="52">
        <f>U53*Hoja1!T19</f>
        <v>0</v>
      </c>
      <c r="V82" s="52">
        <f>V53*Hoja1!U19</f>
        <v>0</v>
      </c>
      <c r="W82" s="52">
        <f>W53*Hoja1!V19</f>
        <v>0</v>
      </c>
      <c r="X82" s="52">
        <f>X53*Hoja1!W19</f>
        <v>0</v>
      </c>
      <c r="Y82" s="52">
        <f>Y53*Hoja1!X19</f>
        <v>0</v>
      </c>
      <c r="Z82" s="52">
        <f>Z53*Hoja1!Y19</f>
        <v>0</v>
      </c>
      <c r="AA82" s="52">
        <f>AA53*Hoja1!Z19</f>
        <v>0</v>
      </c>
      <c r="AB82" s="52">
        <f>AB53*Hoja1!AA19</f>
        <v>0</v>
      </c>
    </row>
    <row r="83" spans="2:28" x14ac:dyDescent="0.35">
      <c r="B83" s="51" t="s">
        <v>70</v>
      </c>
      <c r="C83" s="52">
        <f>C54*Hoja1!C20</f>
        <v>0</v>
      </c>
      <c r="D83" s="52">
        <f>D54*Hoja1!D20</f>
        <v>2.8637900015697313</v>
      </c>
      <c r="E83" s="52">
        <f>E54*Hoja1!E20</f>
        <v>0</v>
      </c>
      <c r="F83" s="52">
        <f>F54*Hoja1!F20</f>
        <v>0</v>
      </c>
      <c r="G83" s="52">
        <f>G54*Hoja1!G20</f>
        <v>0</v>
      </c>
      <c r="H83" s="52">
        <f>H54*Hoja1!H20</f>
        <v>0</v>
      </c>
      <c r="I83" s="52">
        <f>I54*Hoja1!I20</f>
        <v>0</v>
      </c>
      <c r="J83" s="52"/>
      <c r="K83" s="52">
        <f>K54*Hoja1!J20</f>
        <v>0</v>
      </c>
      <c r="L83" s="52">
        <f>L54*Hoja1!K20</f>
        <v>0</v>
      </c>
      <c r="M83" s="52">
        <f>M54*Hoja1!L20</f>
        <v>227.14246031874515</v>
      </c>
      <c r="N83" s="52">
        <f>N54*Hoja1!M20</f>
        <v>48.050555891233522</v>
      </c>
      <c r="O83" s="52">
        <f>O54*Hoja1!N20</f>
        <v>0.10357150660739195</v>
      </c>
      <c r="P83" s="52">
        <f>P54*Hoja1!O20</f>
        <v>0</v>
      </c>
      <c r="Q83" s="52">
        <f>Q54*Hoja1!P20</f>
        <v>0</v>
      </c>
      <c r="R83" s="52">
        <f>R54*Hoja1!Q20</f>
        <v>25.382375959950135</v>
      </c>
      <c r="S83" s="52">
        <f>S54*Hoja1!R20</f>
        <v>0</v>
      </c>
      <c r="T83" s="52">
        <f>T54*Hoja1!S20</f>
        <v>0</v>
      </c>
      <c r="U83" s="52">
        <f>U54*Hoja1!T20</f>
        <v>0</v>
      </c>
      <c r="V83" s="52">
        <f>V54*Hoja1!U20</f>
        <v>0</v>
      </c>
      <c r="W83" s="52">
        <f>W54*Hoja1!V20</f>
        <v>0</v>
      </c>
      <c r="X83" s="52">
        <f>X54*Hoja1!W20</f>
        <v>0</v>
      </c>
      <c r="Y83" s="52">
        <f>Y54*Hoja1!X20</f>
        <v>0</v>
      </c>
      <c r="Z83" s="52">
        <f>Z54*Hoja1!Y20</f>
        <v>0</v>
      </c>
      <c r="AA83" s="52">
        <f>AA54*Hoja1!Z20</f>
        <v>0</v>
      </c>
      <c r="AB83" s="52">
        <f>AB54*Hoja1!AA20</f>
        <v>0</v>
      </c>
    </row>
    <row r="84" spans="2:28" x14ac:dyDescent="0.35">
      <c r="B84" s="51" t="s">
        <v>71</v>
      </c>
      <c r="C84" s="52">
        <f>C55*Hoja1!C21</f>
        <v>0</v>
      </c>
      <c r="D84" s="52">
        <f>D55*Hoja1!D21</f>
        <v>21.743446082608436</v>
      </c>
      <c r="E84" s="52">
        <f>E55*Hoja1!E21</f>
        <v>0</v>
      </c>
      <c r="F84" s="52">
        <f>F55*Hoja1!F21</f>
        <v>0</v>
      </c>
      <c r="G84" s="52">
        <f>G55*Hoja1!G21</f>
        <v>0</v>
      </c>
      <c r="H84" s="52">
        <f>H55*Hoja1!H21</f>
        <v>0</v>
      </c>
      <c r="I84" s="52">
        <f>I55*Hoja1!I21</f>
        <v>0</v>
      </c>
      <c r="J84" s="52"/>
      <c r="K84" s="52">
        <f>K55*Hoja1!J21</f>
        <v>0</v>
      </c>
      <c r="L84" s="52">
        <f>L55*Hoja1!K21</f>
        <v>0</v>
      </c>
      <c r="M84" s="52">
        <f>M55*Hoja1!L21</f>
        <v>655.37418720687765</v>
      </c>
      <c r="N84" s="52">
        <f>N55*Hoja1!M21</f>
        <v>59.590811594017424</v>
      </c>
      <c r="O84" s="52">
        <f>O55*Hoja1!N21</f>
        <v>0</v>
      </c>
      <c r="P84" s="52">
        <f>P55*Hoja1!O21</f>
        <v>0</v>
      </c>
      <c r="Q84" s="52">
        <f>Q55*Hoja1!P21</f>
        <v>0</v>
      </c>
      <c r="R84" s="52">
        <f>R55*Hoja1!Q21</f>
        <v>195.36439830055983</v>
      </c>
      <c r="S84" s="52">
        <f>S55*Hoja1!R21</f>
        <v>11.902934954423497</v>
      </c>
      <c r="T84" s="52">
        <f>T55*Hoja1!S21</f>
        <v>0</v>
      </c>
      <c r="U84" s="52">
        <f>U55*Hoja1!T21</f>
        <v>0</v>
      </c>
      <c r="V84" s="52">
        <f>V55*Hoja1!U21</f>
        <v>0</v>
      </c>
      <c r="W84" s="52">
        <f>W55*Hoja1!V21</f>
        <v>0</v>
      </c>
      <c r="X84" s="52">
        <f>X55*Hoja1!W21</f>
        <v>0</v>
      </c>
      <c r="Y84" s="52">
        <f>Y55*Hoja1!X21</f>
        <v>0</v>
      </c>
      <c r="Z84" s="52">
        <f>Z55*Hoja1!Y21</f>
        <v>0</v>
      </c>
      <c r="AA84" s="52">
        <f>AA55*Hoja1!Z21</f>
        <v>0</v>
      </c>
      <c r="AB84" s="52">
        <f>AB55*Hoja1!AA21</f>
        <v>0</v>
      </c>
    </row>
    <row r="85" spans="2:28" x14ac:dyDescent="0.35">
      <c r="B85" s="56" t="s">
        <v>136</v>
      </c>
      <c r="C85" s="53">
        <f>SUM(C76:C84)</f>
        <v>0</v>
      </c>
      <c r="D85" s="53">
        <f t="shared" ref="D85:AB85" si="34">SUM(D76:D84)</f>
        <v>76.586728617348584</v>
      </c>
      <c r="E85" s="53">
        <f t="shared" si="34"/>
        <v>0</v>
      </c>
      <c r="F85" s="53">
        <f t="shared" si="34"/>
        <v>0</v>
      </c>
      <c r="G85" s="53">
        <f t="shared" si="34"/>
        <v>0</v>
      </c>
      <c r="H85" s="53">
        <f t="shared" si="34"/>
        <v>1208.3748324925518</v>
      </c>
      <c r="I85" s="53">
        <f t="shared" si="34"/>
        <v>0</v>
      </c>
      <c r="J85" s="53">
        <f t="shared" si="34"/>
        <v>0</v>
      </c>
      <c r="K85" s="53">
        <f t="shared" si="34"/>
        <v>13.268959966238798</v>
      </c>
      <c r="L85" s="53">
        <f t="shared" si="34"/>
        <v>0</v>
      </c>
      <c r="M85" s="53">
        <f t="shared" si="34"/>
        <v>4209.201599462026</v>
      </c>
      <c r="N85" s="53">
        <f t="shared" si="34"/>
        <v>290.28408788923923</v>
      </c>
      <c r="O85" s="53">
        <f t="shared" si="34"/>
        <v>1.9278253345360339</v>
      </c>
      <c r="P85" s="53">
        <f t="shared" si="34"/>
        <v>0</v>
      </c>
      <c r="Q85" s="53">
        <f t="shared" si="34"/>
        <v>0</v>
      </c>
      <c r="R85" s="53">
        <f t="shared" si="34"/>
        <v>600.24403214179779</v>
      </c>
      <c r="S85" s="53">
        <f t="shared" si="34"/>
        <v>722.13174988733101</v>
      </c>
      <c r="T85" s="53">
        <f t="shared" si="34"/>
        <v>302.72535545679108</v>
      </c>
      <c r="U85" s="53">
        <f t="shared" si="34"/>
        <v>0</v>
      </c>
      <c r="V85" s="53">
        <f t="shared" si="34"/>
        <v>0</v>
      </c>
      <c r="W85" s="53">
        <f t="shared" si="34"/>
        <v>0</v>
      </c>
      <c r="X85" s="53">
        <f t="shared" si="34"/>
        <v>0</v>
      </c>
      <c r="Y85" s="53">
        <f t="shared" ref="Y85:Z85" si="35">SUM(Y76:Y84)</f>
        <v>0</v>
      </c>
      <c r="Z85" s="53">
        <f t="shared" si="35"/>
        <v>0</v>
      </c>
      <c r="AA85" s="52">
        <f t="shared" si="34"/>
        <v>0</v>
      </c>
      <c r="AB85" s="52">
        <f t="shared" si="34"/>
        <v>0</v>
      </c>
    </row>
    <row r="86" spans="2:28" x14ac:dyDescent="0.35">
      <c r="B86" s="55" t="s">
        <v>135</v>
      </c>
      <c r="C86" s="53">
        <f>C57*Hoja1!C$23</f>
        <v>0</v>
      </c>
      <c r="D86" s="53">
        <f>D57*Hoja1!D$23</f>
        <v>4.2693206072040768</v>
      </c>
      <c r="E86" s="53">
        <f>E57*Hoja1!E$23</f>
        <v>0</v>
      </c>
      <c r="F86" s="53">
        <f>F57*Hoja1!F$23</f>
        <v>0</v>
      </c>
      <c r="G86" s="53">
        <f>G57*Hoja1!G$23</f>
        <v>0</v>
      </c>
      <c r="H86" s="53">
        <f>H57*Hoja1!H$23</f>
        <v>0</v>
      </c>
      <c r="I86" s="53">
        <f>I57*Hoja1!I$23</f>
        <v>0</v>
      </c>
      <c r="J86" s="53">
        <f>J57*Hoja1!J$23</f>
        <v>0</v>
      </c>
      <c r="K86" s="53">
        <f>K57*Hoja1!J$23</f>
        <v>0</v>
      </c>
      <c r="L86" s="53">
        <f>L57*Hoja1!K23</f>
        <v>0</v>
      </c>
      <c r="M86" s="53">
        <f>M57*Hoja1!L$23</f>
        <v>42.915483199999997</v>
      </c>
      <c r="N86" s="53">
        <f>N57*Hoja1!M$23</f>
        <v>874.91513968313177</v>
      </c>
      <c r="O86" s="53">
        <f>O57*Hoja1!N$23</f>
        <v>1339.3973431359209</v>
      </c>
      <c r="P86" s="53">
        <f>P57*Hoja1!O$23</f>
        <v>0</v>
      </c>
      <c r="Q86" s="53">
        <f>Q57*Hoja1!P$23</f>
        <v>17.355376278233443</v>
      </c>
      <c r="R86" s="53">
        <f>R57*Hoja1!Q$23</f>
        <v>1446.5378770992047</v>
      </c>
      <c r="S86" s="53">
        <f>S57*Hoja1!R$23</f>
        <v>0</v>
      </c>
      <c r="T86" s="53">
        <f>T57*Hoja1!S$23</f>
        <v>0</v>
      </c>
      <c r="U86" s="53">
        <f>U57*Hoja1!T$23</f>
        <v>0</v>
      </c>
      <c r="V86" s="53">
        <f>V57*Hoja1!U$23</f>
        <v>0</v>
      </c>
      <c r="W86" s="53">
        <f>W57*Hoja1!V$23</f>
        <v>0</v>
      </c>
      <c r="X86" s="53">
        <f>X57*Hoja1!W$23</f>
        <v>0</v>
      </c>
      <c r="Y86" s="53">
        <f>Y57*Hoja1!X$23</f>
        <v>0</v>
      </c>
      <c r="Z86" s="53">
        <f>Z57*Hoja1!Y$23</f>
        <v>0</v>
      </c>
      <c r="AA86" s="52">
        <f>AA57*Hoja1!Z23</f>
        <v>0</v>
      </c>
      <c r="AB86" s="52">
        <f>AB57*Hoja1!AA23</f>
        <v>0</v>
      </c>
    </row>
    <row r="87" spans="2:28" x14ac:dyDescent="0.35">
      <c r="B87" s="51" t="s">
        <v>132</v>
      </c>
      <c r="C87" s="52">
        <f>C58*Hoja1!C$23</f>
        <v>0</v>
      </c>
      <c r="D87" s="52">
        <f>D58*Hoja1!D$23</f>
        <v>4.2693206072040768</v>
      </c>
      <c r="E87" s="52">
        <f>E58*Hoja1!E$23</f>
        <v>0</v>
      </c>
      <c r="F87" s="52">
        <f>F58*Hoja1!F$23</f>
        <v>0</v>
      </c>
      <c r="G87" s="52">
        <f>G58*Hoja1!G$23</f>
        <v>0</v>
      </c>
      <c r="H87" s="52">
        <f>H58*Hoja1!H$23</f>
        <v>0</v>
      </c>
      <c r="I87" s="52">
        <f>I58*Hoja1!I$23</f>
        <v>0</v>
      </c>
      <c r="J87" s="52">
        <f>J58*Hoja1!J$23</f>
        <v>0</v>
      </c>
      <c r="K87" s="53">
        <f>K58*Hoja1!J$23</f>
        <v>0</v>
      </c>
      <c r="L87" s="52"/>
      <c r="M87" s="52">
        <f>M58*Hoja1!L$23</f>
        <v>0</v>
      </c>
      <c r="N87" s="52">
        <f>N58*Hoja1!M$23</f>
        <v>874.91513968313177</v>
      </c>
      <c r="O87" s="52">
        <f>O58*Hoja1!N$23</f>
        <v>1337.7841438400646</v>
      </c>
      <c r="P87" s="52">
        <f>P58*Hoja1!O$23</f>
        <v>0</v>
      </c>
      <c r="Q87" s="52">
        <f>Q58*Hoja1!P$23</f>
        <v>0</v>
      </c>
      <c r="R87" s="52">
        <f>R58*Hoja1!Q$23</f>
        <v>1446.5378770992047</v>
      </c>
      <c r="S87" s="52">
        <f>S58*Hoja1!R$23</f>
        <v>0</v>
      </c>
      <c r="T87" s="52">
        <f>T58*Hoja1!S$23</f>
        <v>0</v>
      </c>
      <c r="U87" s="52">
        <f>U58*Hoja1!T$23</f>
        <v>0</v>
      </c>
      <c r="V87" s="52">
        <f>V58*Hoja1!U$23</f>
        <v>0</v>
      </c>
      <c r="W87" s="52">
        <f>W58*Hoja1!V$23</f>
        <v>0</v>
      </c>
      <c r="X87" s="52">
        <f>X58*Hoja1!W$23</f>
        <v>0</v>
      </c>
      <c r="Y87" s="52">
        <f>Y58*Hoja1!X$23</f>
        <v>0</v>
      </c>
      <c r="Z87" s="52">
        <f>Z58*Hoja1!Y$23</f>
        <v>0</v>
      </c>
      <c r="AA87" s="52"/>
      <c r="AB87" s="52"/>
    </row>
    <row r="88" spans="2:28" x14ac:dyDescent="0.35">
      <c r="B88" s="51" t="s">
        <v>133</v>
      </c>
      <c r="C88" s="52">
        <f>C59*Hoja1!C$23</f>
        <v>0</v>
      </c>
      <c r="D88" s="52">
        <f>D59*Hoja1!D$23</f>
        <v>0</v>
      </c>
      <c r="E88" s="52">
        <f>E59*Hoja1!E$23</f>
        <v>0</v>
      </c>
      <c r="F88" s="52">
        <f>F59*Hoja1!F$23</f>
        <v>0</v>
      </c>
      <c r="G88" s="52">
        <f>G59*Hoja1!G$23</f>
        <v>0</v>
      </c>
      <c r="H88" s="52">
        <f>H59*Hoja1!H$23</f>
        <v>0</v>
      </c>
      <c r="I88" s="52">
        <f>I59*Hoja1!I$23</f>
        <v>0</v>
      </c>
      <c r="J88" s="52">
        <f>J59*Hoja1!J$23</f>
        <v>0</v>
      </c>
      <c r="K88" s="53">
        <f>K59*Hoja1!J$23</f>
        <v>0</v>
      </c>
      <c r="L88" s="52"/>
      <c r="M88" s="52">
        <f>M59*Hoja1!L$23</f>
        <v>0</v>
      </c>
      <c r="N88" s="52">
        <f>N59*Hoja1!M$23</f>
        <v>0</v>
      </c>
      <c r="O88" s="52">
        <f>O59*Hoja1!N$23</f>
        <v>1.6131992958563814</v>
      </c>
      <c r="P88" s="52">
        <f>P59*Hoja1!O$23</f>
        <v>0</v>
      </c>
      <c r="Q88" s="52">
        <f>Q59*Hoja1!P$23</f>
        <v>17.355376278233443</v>
      </c>
      <c r="R88" s="52">
        <f>R59*Hoja1!Q$23</f>
        <v>0</v>
      </c>
      <c r="S88" s="52">
        <f>S59*Hoja1!R$23</f>
        <v>0</v>
      </c>
      <c r="T88" s="52">
        <f>T59*Hoja1!S$23</f>
        <v>0</v>
      </c>
      <c r="U88" s="52">
        <f>U59*Hoja1!T$23</f>
        <v>0</v>
      </c>
      <c r="V88" s="52">
        <f>V59*Hoja1!U$23</f>
        <v>0</v>
      </c>
      <c r="W88" s="52">
        <f>W59*Hoja1!V$23</f>
        <v>0</v>
      </c>
      <c r="X88" s="52">
        <f>X59*Hoja1!W$23</f>
        <v>0</v>
      </c>
      <c r="Y88" s="52">
        <f>Y59*Hoja1!X$23</f>
        <v>0</v>
      </c>
      <c r="Z88" s="52">
        <f>Z59*Hoja1!Y$23</f>
        <v>0</v>
      </c>
      <c r="AA88" s="52"/>
      <c r="AB88" s="52"/>
    </row>
    <row r="89" spans="2:28" x14ac:dyDescent="0.35">
      <c r="B89" s="51" t="s">
        <v>134</v>
      </c>
      <c r="C89" s="52">
        <f>C60*Hoja1!C$23</f>
        <v>0</v>
      </c>
      <c r="D89" s="52">
        <f>D60*Hoja1!D$23</f>
        <v>0</v>
      </c>
      <c r="E89" s="52">
        <f>E60*Hoja1!E$23</f>
        <v>0</v>
      </c>
      <c r="F89" s="52">
        <f>F60*Hoja1!F$23</f>
        <v>0</v>
      </c>
      <c r="G89" s="52">
        <f>G60*Hoja1!G$23</f>
        <v>0</v>
      </c>
      <c r="H89" s="52">
        <f>H60*Hoja1!H$23</f>
        <v>0</v>
      </c>
      <c r="I89" s="52">
        <f>I60*Hoja1!I$23</f>
        <v>0</v>
      </c>
      <c r="J89" s="52">
        <f>J60*Hoja1!J$23</f>
        <v>0</v>
      </c>
      <c r="K89" s="53">
        <f>K60*Hoja1!J$23</f>
        <v>0</v>
      </c>
      <c r="L89" s="52"/>
      <c r="M89" s="52">
        <f>M60*Hoja1!L$23</f>
        <v>42.915483199999997</v>
      </c>
      <c r="N89" s="52">
        <f>N60*Hoja1!M$23</f>
        <v>0</v>
      </c>
      <c r="O89" s="52">
        <f>O60*Hoja1!N$23</f>
        <v>0</v>
      </c>
      <c r="P89" s="52">
        <f>P60*Hoja1!O$23</f>
        <v>0</v>
      </c>
      <c r="Q89" s="52">
        <f>Q60*Hoja1!P$23</f>
        <v>0</v>
      </c>
      <c r="R89" s="52">
        <f>R60*Hoja1!Q$23</f>
        <v>0</v>
      </c>
      <c r="S89" s="52">
        <f>S60*Hoja1!R$23</f>
        <v>0</v>
      </c>
      <c r="T89" s="52">
        <f>T60*Hoja1!S$23</f>
        <v>0</v>
      </c>
      <c r="U89" s="52">
        <f>U60*Hoja1!T$23</f>
        <v>0</v>
      </c>
      <c r="V89" s="52">
        <f>V60*Hoja1!U$23</f>
        <v>0</v>
      </c>
      <c r="W89" s="52">
        <f>W60*Hoja1!V$23</f>
        <v>0</v>
      </c>
      <c r="X89" s="52">
        <f>X60*Hoja1!W$23</f>
        <v>0</v>
      </c>
      <c r="Y89" s="52">
        <f>Y60*Hoja1!X$23</f>
        <v>0</v>
      </c>
      <c r="Z89" s="52">
        <f>Z60*Hoja1!Y$23</f>
        <v>0</v>
      </c>
      <c r="AA89" s="52"/>
      <c r="AB89" s="52"/>
    </row>
    <row r="90" spans="2:28" x14ac:dyDescent="0.35">
      <c r="B90" s="55" t="s">
        <v>139</v>
      </c>
      <c r="C90" s="52">
        <f>C61*Hoja1!C24</f>
        <v>0</v>
      </c>
      <c r="D90" s="52">
        <f>D61*Hoja1!D24</f>
        <v>0</v>
      </c>
      <c r="E90" s="52">
        <f>E61*Hoja1!E24</f>
        <v>0</v>
      </c>
      <c r="F90" s="52">
        <f>F61*Hoja1!F24</f>
        <v>0</v>
      </c>
      <c r="G90" s="52">
        <f>G61*Hoja1!G24</f>
        <v>0</v>
      </c>
      <c r="H90" s="52">
        <f>H61*Hoja1!H24</f>
        <v>0</v>
      </c>
      <c r="I90" s="52">
        <f>I61*Hoja1!I24</f>
        <v>0</v>
      </c>
      <c r="J90" s="52"/>
      <c r="K90" s="52">
        <f>K61*Hoja1!J24</f>
        <v>0</v>
      </c>
      <c r="L90" s="52">
        <f>L61*Hoja1!K24</f>
        <v>0</v>
      </c>
      <c r="M90" s="52">
        <f>M61*Hoja1!L24</f>
        <v>810.44716154229047</v>
      </c>
      <c r="N90" s="52">
        <f>N61*Hoja1!M24</f>
        <v>0</v>
      </c>
      <c r="O90" s="52">
        <f>O61*Hoja1!N24</f>
        <v>0</v>
      </c>
      <c r="P90" s="52">
        <f>P61*Hoja1!O24</f>
        <v>0</v>
      </c>
      <c r="Q90" s="52">
        <f>Q61*Hoja1!P24</f>
        <v>0</v>
      </c>
      <c r="R90" s="52">
        <f>R61*Hoja1!Q24</f>
        <v>116.01548658389319</v>
      </c>
      <c r="S90" s="52">
        <f>S61*Hoja1!R24</f>
        <v>0</v>
      </c>
      <c r="T90" s="52">
        <f>T61*Hoja1!S24</f>
        <v>0</v>
      </c>
      <c r="U90" s="52">
        <f>U61*Hoja1!T24</f>
        <v>0</v>
      </c>
      <c r="V90" s="52">
        <f>V61*Hoja1!U24</f>
        <v>0</v>
      </c>
      <c r="W90" s="52">
        <f>W61*Hoja1!V24</f>
        <v>0</v>
      </c>
      <c r="X90" s="52">
        <f>X61*Hoja1!W24</f>
        <v>0</v>
      </c>
      <c r="Y90" s="52">
        <f>Y61*Hoja1!X24</f>
        <v>0</v>
      </c>
      <c r="Z90" s="52">
        <f>Z61*Hoja1!Y24</f>
        <v>0</v>
      </c>
      <c r="AA90" s="52">
        <f>AA61*Hoja1!Z24</f>
        <v>0</v>
      </c>
      <c r="AB90" s="52">
        <f>AB61*Hoja1!AA24</f>
        <v>0</v>
      </c>
    </row>
    <row r="91" spans="2:28" x14ac:dyDescent="0.35">
      <c r="B91" s="55" t="s">
        <v>140</v>
      </c>
      <c r="C91" s="52">
        <f>C62*Hoja1!C25</f>
        <v>0</v>
      </c>
      <c r="D91" s="52">
        <f>D62*Hoja1!D25</f>
        <v>0</v>
      </c>
      <c r="E91" s="52">
        <f>E62*Hoja1!E25</f>
        <v>0</v>
      </c>
      <c r="F91" s="52">
        <f>F62*Hoja1!F25</f>
        <v>0</v>
      </c>
      <c r="G91" s="52">
        <f>G62*Hoja1!G25</f>
        <v>0</v>
      </c>
      <c r="H91" s="52">
        <f>H62*Hoja1!H25</f>
        <v>0</v>
      </c>
      <c r="I91" s="52">
        <f>I62*Hoja1!I25</f>
        <v>0</v>
      </c>
      <c r="J91" s="52"/>
      <c r="K91" s="52">
        <f>K62*Hoja1!J25</f>
        <v>0</v>
      </c>
      <c r="L91" s="52">
        <f>L62*Hoja1!K25</f>
        <v>0</v>
      </c>
      <c r="M91" s="52">
        <f>M62*Hoja1!L25</f>
        <v>0</v>
      </c>
      <c r="N91" s="52">
        <f>N62*Hoja1!M25</f>
        <v>88.482546691570604</v>
      </c>
      <c r="O91" s="52">
        <f>O62*Hoja1!N25</f>
        <v>36.716509206893875</v>
      </c>
      <c r="P91" s="52">
        <f>P62*Hoja1!O25</f>
        <v>0</v>
      </c>
      <c r="Q91" s="52">
        <f>Q62*Hoja1!P25</f>
        <v>0</v>
      </c>
      <c r="R91" s="52">
        <f>R62*Hoja1!Q25</f>
        <v>0</v>
      </c>
      <c r="S91" s="52">
        <f>S62*Hoja1!R25</f>
        <v>0</v>
      </c>
      <c r="T91" s="52">
        <f>T62*Hoja1!S25</f>
        <v>0</v>
      </c>
      <c r="U91" s="52">
        <f>U62*Hoja1!T25</f>
        <v>0</v>
      </c>
      <c r="V91" s="52">
        <f>V62*Hoja1!U25</f>
        <v>0</v>
      </c>
      <c r="W91" s="52">
        <f>W62*Hoja1!V25</f>
        <v>0</v>
      </c>
      <c r="X91" s="52">
        <f>X62*Hoja1!W25</f>
        <v>0</v>
      </c>
      <c r="Y91" s="52">
        <f>Y62*Hoja1!X25</f>
        <v>0</v>
      </c>
      <c r="Z91" s="52">
        <f>Z62*Hoja1!Y25</f>
        <v>0</v>
      </c>
      <c r="AA91" s="52">
        <f>AA62*Hoja1!Z25</f>
        <v>0</v>
      </c>
      <c r="AB91" s="52">
        <f>AB62*Hoja1!AA25</f>
        <v>0</v>
      </c>
    </row>
    <row r="92" spans="2:28" x14ac:dyDescent="0.35">
      <c r="B92" s="59" t="s">
        <v>75</v>
      </c>
      <c r="C92" s="81">
        <f>+IFERROR(C71+C75+C85+C86+C90+C91, " ")</f>
        <v>0</v>
      </c>
      <c r="D92" s="81">
        <f t="shared" ref="D92:AB92" si="36">+IFERROR(D71+D75+D85+D86+D90+D91, " ")</f>
        <v>80.856049224552663</v>
      </c>
      <c r="E92" s="81">
        <f t="shared" si="36"/>
        <v>0</v>
      </c>
      <c r="F92" s="81">
        <f t="shared" si="36"/>
        <v>0</v>
      </c>
      <c r="G92" s="81">
        <f t="shared" si="36"/>
        <v>132.25114979423535</v>
      </c>
      <c r="H92" s="81">
        <f t="shared" si="36"/>
        <v>1208.3748324925518</v>
      </c>
      <c r="I92" s="81">
        <f t="shared" si="36"/>
        <v>23.120993455034775</v>
      </c>
      <c r="J92" s="81">
        <f t="shared" si="36"/>
        <v>0</v>
      </c>
      <c r="K92" s="81">
        <f t="shared" si="36"/>
        <v>15.313483028813499</v>
      </c>
      <c r="L92" s="81">
        <f t="shared" si="36"/>
        <v>0</v>
      </c>
      <c r="M92" s="81">
        <f t="shared" si="36"/>
        <v>9917.1817881437673</v>
      </c>
      <c r="N92" s="81">
        <f t="shared" si="36"/>
        <v>3795.8873000696603</v>
      </c>
      <c r="O92" s="81">
        <f t="shared" si="36"/>
        <v>1378.0689835666703</v>
      </c>
      <c r="P92" s="81">
        <f t="shared" si="36"/>
        <v>0.92414571941551404</v>
      </c>
      <c r="Q92" s="81">
        <f t="shared" si="36"/>
        <v>17.355376278233443</v>
      </c>
      <c r="R92" s="81">
        <f t="shared" si="36"/>
        <v>2301.9867789201944</v>
      </c>
      <c r="S92" s="81">
        <f t="shared" si="36"/>
        <v>722.13174988733101</v>
      </c>
      <c r="T92" s="81">
        <f t="shared" si="36"/>
        <v>302.72535545679108</v>
      </c>
      <c r="U92" s="81">
        <f t="shared" si="36"/>
        <v>21.534216440171051</v>
      </c>
      <c r="V92" s="81">
        <f t="shared" si="36"/>
        <v>0</v>
      </c>
      <c r="W92" s="81">
        <f t="shared" si="36"/>
        <v>0</v>
      </c>
      <c r="X92" s="81">
        <f t="shared" si="36"/>
        <v>0</v>
      </c>
      <c r="Y92" s="81">
        <f t="shared" ref="Y92:Z92" si="37">+IFERROR(Y71+Y75+Y85+Y86+Y90+Y91, " ")</f>
        <v>0</v>
      </c>
      <c r="Z92" s="81">
        <f t="shared" si="37"/>
        <v>0</v>
      </c>
      <c r="AA92" s="81">
        <f t="shared" si="36"/>
        <v>0</v>
      </c>
      <c r="AB92" s="81">
        <f t="shared" si="36"/>
        <v>0</v>
      </c>
    </row>
    <row r="93" spans="2:28" x14ac:dyDescent="0.35">
      <c r="B93" s="78" t="s">
        <v>76</v>
      </c>
      <c r="C93" s="52">
        <f>C64*Hoja1!C27</f>
        <v>0</v>
      </c>
      <c r="D93" s="81">
        <f t="shared" ref="D93:AB93" si="38">IFERROR(D92/D63, " ")</f>
        <v>0.6073554226406509</v>
      </c>
      <c r="E93" s="81">
        <f t="shared" si="38"/>
        <v>0</v>
      </c>
      <c r="F93" s="81" t="str">
        <f t="shared" si="38"/>
        <v xml:space="preserve"> </v>
      </c>
      <c r="G93" s="81">
        <f t="shared" si="38"/>
        <v>0.1116952608639975</v>
      </c>
      <c r="H93" s="81">
        <f t="shared" si="38"/>
        <v>0.65</v>
      </c>
      <c r="I93" s="81">
        <f t="shared" si="38"/>
        <v>0.22596962419530608</v>
      </c>
      <c r="J93" s="81" t="str">
        <f t="shared" si="38"/>
        <v xml:space="preserve"> </v>
      </c>
      <c r="K93" s="81">
        <f t="shared" si="38"/>
        <v>0.26241243509806156</v>
      </c>
      <c r="L93" s="81" t="str">
        <f t="shared" si="38"/>
        <v xml:space="preserve"> </v>
      </c>
      <c r="M93" s="81">
        <f t="shared" si="38"/>
        <v>0.63612747068961339</v>
      </c>
      <c r="N93" s="81">
        <f t="shared" si="38"/>
        <v>0.33812454448834545</v>
      </c>
      <c r="O93" s="81">
        <f t="shared" si="38"/>
        <v>0.17999901349114764</v>
      </c>
      <c r="P93" s="81">
        <f t="shared" si="38"/>
        <v>1.4014455684200679E-2</v>
      </c>
      <c r="Q93" s="81">
        <f t="shared" si="38"/>
        <v>0.18</v>
      </c>
      <c r="R93" s="81">
        <f t="shared" si="38"/>
        <v>0.29708302123491076</v>
      </c>
      <c r="S93" s="81">
        <f t="shared" si="38"/>
        <v>0.63</v>
      </c>
      <c r="T93" s="81">
        <f t="shared" si="38"/>
        <v>0.65</v>
      </c>
      <c r="U93" s="81">
        <f t="shared" si="38"/>
        <v>0.19692384418552361</v>
      </c>
      <c r="V93" s="81" t="str">
        <f t="shared" si="38"/>
        <v xml:space="preserve"> </v>
      </c>
      <c r="W93" s="81" t="str">
        <f t="shared" si="38"/>
        <v xml:space="preserve"> </v>
      </c>
      <c r="X93" s="81" t="str">
        <f t="shared" si="38"/>
        <v xml:space="preserve"> </v>
      </c>
      <c r="Y93" s="81" t="str">
        <f t="shared" ref="Y93:Z93" si="39">IFERROR(Y92/Y63, " ")</f>
        <v xml:space="preserve"> </v>
      </c>
      <c r="Z93" s="81" t="str">
        <f t="shared" si="39"/>
        <v xml:space="preserve"> </v>
      </c>
      <c r="AA93" s="81" t="str">
        <f t="shared" si="38"/>
        <v xml:space="preserve"> </v>
      </c>
      <c r="AB93" s="81" t="str">
        <f t="shared" si="38"/>
        <v xml:space="preserve"> </v>
      </c>
    </row>
    <row r="95" spans="2:28" ht="18" x14ac:dyDescent="0.35">
      <c r="B95" s="123" t="s">
        <v>143</v>
      </c>
    </row>
    <row r="96" spans="2:28" x14ac:dyDescent="0.35">
      <c r="B96" s="69" t="s">
        <v>130</v>
      </c>
    </row>
    <row r="100" spans="3:28" x14ac:dyDescent="0.35">
      <c r="C100" s="68">
        <f>+C32-C63</f>
        <v>0</v>
      </c>
      <c r="D100" s="68">
        <f t="shared" ref="D100:AA100" si="40">+D32-D63</f>
        <v>0</v>
      </c>
      <c r="E100" s="68">
        <f>+E32-E63</f>
        <v>0</v>
      </c>
      <c r="F100" s="68">
        <f t="shared" si="40"/>
        <v>0</v>
      </c>
      <c r="G100" s="68">
        <f t="shared" si="40"/>
        <v>0</v>
      </c>
      <c r="H100" s="68">
        <f t="shared" si="40"/>
        <v>0</v>
      </c>
      <c r="I100" s="68">
        <f t="shared" si="40"/>
        <v>0</v>
      </c>
      <c r="J100" s="68">
        <f t="shared" si="40"/>
        <v>0</v>
      </c>
      <c r="K100" s="68">
        <f t="shared" si="40"/>
        <v>0</v>
      </c>
      <c r="M100" s="68">
        <f t="shared" si="40"/>
        <v>0</v>
      </c>
      <c r="N100" s="68">
        <f t="shared" si="40"/>
        <v>0</v>
      </c>
      <c r="O100" s="68">
        <f t="shared" si="40"/>
        <v>0</v>
      </c>
      <c r="P100" s="68">
        <f t="shared" si="40"/>
        <v>0</v>
      </c>
      <c r="Q100" s="68">
        <f t="shared" si="40"/>
        <v>0</v>
      </c>
      <c r="R100" s="68">
        <f t="shared" si="40"/>
        <v>0</v>
      </c>
      <c r="S100" s="68">
        <f t="shared" si="40"/>
        <v>0</v>
      </c>
      <c r="T100" s="68">
        <f t="shared" si="40"/>
        <v>0</v>
      </c>
      <c r="U100" s="68">
        <f t="shared" si="40"/>
        <v>0</v>
      </c>
      <c r="V100" s="68">
        <f t="shared" si="40"/>
        <v>0</v>
      </c>
      <c r="W100" s="68">
        <f t="shared" si="40"/>
        <v>0</v>
      </c>
      <c r="X100" s="68">
        <f t="shared" si="40"/>
        <v>0</v>
      </c>
      <c r="Y100" s="68"/>
      <c r="Z100" s="68"/>
      <c r="AA100" s="68">
        <f t="shared" si="40"/>
        <v>0</v>
      </c>
      <c r="AB100" s="68">
        <f>+AB32-AB63</f>
        <v>0</v>
      </c>
    </row>
  </sheetData>
  <mergeCells count="6">
    <mergeCell ref="D66:L66"/>
    <mergeCell ref="M66:AA66"/>
    <mergeCell ref="C1:L1"/>
    <mergeCell ref="M1:AA1"/>
    <mergeCell ref="D37:L37"/>
    <mergeCell ref="M37:AA37"/>
  </mergeCells>
  <conditionalFormatting sqref="M30:Z30 M26:Z26 B26:K26 B28:K28 M28:Z28 B30:K30">
    <cfRule type="cellIs" dxfId="5" priority="3" operator="lessThan">
      <formula>0</formula>
    </cfRule>
    <cfRule type="cellIs" dxfId="4" priority="4" operator="lessThan">
      <formula>0</formula>
    </cfRule>
  </conditionalFormatting>
  <printOptions horizontalCentered="1" verticalCentered="1"/>
  <pageMargins left="0.39370078740157483" right="0.39370078740157483" top="0.74803149606299213" bottom="0.74803149606299213" header="0.31496062992125984" footer="0.31496062992125984"/>
  <pageSetup paperSize="9" scale="32" orientation="landscape" horizontalDpi="200" verticalDpi="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H100"/>
  <sheetViews>
    <sheetView showZeros="0" zoomScale="90" zoomScaleNormal="90" workbookViewId="0">
      <pane xSplit="2" ySplit="2" topLeftCell="C3" activePane="bottomRight" state="frozen"/>
      <selection activeCell="AJ35" sqref="AJ35"/>
      <selection pane="topRight" activeCell="AJ35" sqref="AJ35"/>
      <selection pane="bottomLeft" activeCell="AJ35" sqref="AJ35"/>
      <selection pane="bottomRight" activeCell="AJ35" sqref="AJ35"/>
    </sheetView>
  </sheetViews>
  <sheetFormatPr baseColWidth="10" defaultColWidth="11.42578125" defaultRowHeight="15" x14ac:dyDescent="0.35"/>
  <cols>
    <col min="1" max="1" width="2.140625" style="1" customWidth="1"/>
    <col min="2" max="2" width="22.7109375" style="1" customWidth="1"/>
    <col min="3" max="3" width="9.7109375" style="1" customWidth="1"/>
    <col min="4" max="4" width="9.42578125" style="1" customWidth="1"/>
    <col min="5" max="6" width="9.140625" style="1" customWidth="1"/>
    <col min="7" max="7" width="9.5703125" style="1" customWidth="1"/>
    <col min="8" max="8" width="8.5703125" style="1" customWidth="1"/>
    <col min="9" max="9" width="9.140625" style="1" customWidth="1"/>
    <col min="10" max="10" width="9.28515625" style="1" customWidth="1"/>
    <col min="11" max="11" width="10.7109375" style="1" customWidth="1"/>
    <col min="12" max="12" width="11.42578125" style="1" customWidth="1"/>
    <col min="13" max="13" width="10.5703125" style="1" customWidth="1"/>
    <col min="14" max="14" width="9.85546875" style="1" customWidth="1"/>
    <col min="15" max="15" width="12" style="1" customWidth="1"/>
    <col min="16" max="16" width="9.85546875" style="1" customWidth="1"/>
    <col min="17" max="17" width="9.42578125" style="1" customWidth="1"/>
    <col min="18" max="19" width="10.140625" style="1" customWidth="1"/>
    <col min="20" max="20" width="8.7109375" style="1" customWidth="1"/>
    <col min="21" max="21" width="10" style="1" customWidth="1"/>
    <col min="22" max="22" width="9" style="1" customWidth="1"/>
    <col min="23" max="23" width="10.5703125" style="1" customWidth="1"/>
    <col min="24" max="26" width="12.140625" style="1" customWidth="1"/>
    <col min="27" max="27" width="11" style="1" customWidth="1"/>
    <col min="28" max="28" width="9.7109375" style="1" customWidth="1"/>
    <col min="29" max="29" width="10.5703125" style="1" customWidth="1"/>
    <col min="30" max="16384" width="11.42578125" style="1"/>
  </cols>
  <sheetData>
    <row r="1" spans="2:34" x14ac:dyDescent="0.35">
      <c r="C1" s="149" t="s">
        <v>0</v>
      </c>
      <c r="D1" s="150"/>
      <c r="E1" s="150"/>
      <c r="F1" s="150"/>
      <c r="G1" s="150"/>
      <c r="H1" s="150"/>
      <c r="I1" s="150"/>
      <c r="J1" s="150"/>
      <c r="K1" s="150"/>
      <c r="L1" s="151"/>
      <c r="M1" s="149" t="s">
        <v>1</v>
      </c>
      <c r="N1" s="150"/>
      <c r="O1" s="150"/>
      <c r="P1" s="150"/>
      <c r="Q1" s="150"/>
      <c r="R1" s="150"/>
      <c r="S1" s="150"/>
      <c r="T1" s="150"/>
      <c r="U1" s="150"/>
      <c r="V1" s="150"/>
      <c r="W1" s="150"/>
      <c r="X1" s="150"/>
      <c r="Y1" s="150"/>
      <c r="Z1" s="150"/>
      <c r="AA1" s="151"/>
    </row>
    <row r="2" spans="2:34" ht="45.75" customHeight="1" x14ac:dyDescent="0.35">
      <c r="B2" s="2" t="s">
        <v>131</v>
      </c>
      <c r="C2" s="3" t="s">
        <v>83</v>
      </c>
      <c r="D2" s="3" t="s">
        <v>84</v>
      </c>
      <c r="E2" s="3" t="s">
        <v>85</v>
      </c>
      <c r="F2" s="3" t="s">
        <v>86</v>
      </c>
      <c r="G2" s="3" t="s">
        <v>87</v>
      </c>
      <c r="H2" s="113" t="s">
        <v>124</v>
      </c>
      <c r="I2" s="3" t="s">
        <v>89</v>
      </c>
      <c r="J2" s="3" t="s">
        <v>90</v>
      </c>
      <c r="K2" s="3" t="s">
        <v>125</v>
      </c>
      <c r="L2" s="3" t="s">
        <v>10</v>
      </c>
      <c r="M2" s="3" t="s">
        <v>92</v>
      </c>
      <c r="N2" s="3" t="s">
        <v>93</v>
      </c>
      <c r="O2" s="3" t="s">
        <v>94</v>
      </c>
      <c r="P2" s="3" t="s">
        <v>95</v>
      </c>
      <c r="Q2" s="3" t="s">
        <v>96</v>
      </c>
      <c r="R2" s="3" t="s">
        <v>97</v>
      </c>
      <c r="S2" s="3" t="s">
        <v>98</v>
      </c>
      <c r="T2" s="3" t="s">
        <v>99</v>
      </c>
      <c r="U2" s="3" t="s">
        <v>100</v>
      </c>
      <c r="V2" s="3" t="s">
        <v>101</v>
      </c>
      <c r="W2" s="3" t="s">
        <v>126</v>
      </c>
      <c r="X2" s="113" t="s">
        <v>127</v>
      </c>
      <c r="Y2" s="113" t="s">
        <v>128</v>
      </c>
      <c r="Z2" s="113" t="s">
        <v>129</v>
      </c>
      <c r="AA2" s="3" t="s">
        <v>22</v>
      </c>
      <c r="AB2" s="3" t="s">
        <v>23</v>
      </c>
      <c r="AD2" s="19"/>
    </row>
    <row r="3" spans="2:34" hidden="1" x14ac:dyDescent="0.35">
      <c r="B3" s="4"/>
      <c r="C3" s="4"/>
      <c r="D3" s="4"/>
      <c r="E3" s="4"/>
      <c r="F3" s="4"/>
      <c r="G3" s="4"/>
      <c r="H3" s="4"/>
      <c r="I3" s="4"/>
      <c r="J3" s="4"/>
      <c r="K3" s="4"/>
      <c r="L3" s="4"/>
      <c r="M3" s="4"/>
      <c r="N3" s="4"/>
      <c r="O3" s="4"/>
      <c r="P3" s="4"/>
      <c r="Q3" s="4"/>
      <c r="R3" s="4"/>
      <c r="S3" s="4"/>
      <c r="T3" s="4"/>
      <c r="U3" s="4"/>
      <c r="V3" s="4"/>
      <c r="W3" s="4"/>
      <c r="X3" s="4"/>
      <c r="Y3" s="4"/>
      <c r="Z3" s="4"/>
      <c r="AA3" s="4"/>
      <c r="AB3" s="4"/>
      <c r="AD3" s="19"/>
    </row>
    <row r="4" spans="2:34" s="12" customFormat="1" hidden="1" x14ac:dyDescent="0.35">
      <c r="B4" s="6" t="s">
        <v>29</v>
      </c>
      <c r="C4" s="7">
        <v>7.1948773150458374</v>
      </c>
      <c r="D4" s="7">
        <v>1.2048408151726546</v>
      </c>
      <c r="E4" s="7">
        <v>1.4285829437369013</v>
      </c>
      <c r="F4" s="7">
        <v>11.629353395161814</v>
      </c>
      <c r="G4" s="7">
        <v>2.7778280621747231</v>
      </c>
      <c r="H4" s="7">
        <v>7.2055094621049687</v>
      </c>
      <c r="I4" s="7">
        <v>11.629353395161814</v>
      </c>
      <c r="J4" s="7">
        <v>11.629353395161814</v>
      </c>
      <c r="K4" s="7">
        <v>7.2055163336125405</v>
      </c>
      <c r="L4" s="8"/>
      <c r="M4" s="9">
        <v>11.629533262194677</v>
      </c>
      <c r="N4" s="9">
        <v>10.753851420746319</v>
      </c>
      <c r="O4" s="9">
        <v>8.0654264876862918</v>
      </c>
      <c r="P4" s="9">
        <v>7.5190456431535262</v>
      </c>
      <c r="Q4" s="9">
        <v>7.5190456431535262</v>
      </c>
      <c r="R4" s="9">
        <v>7.1949347853615295</v>
      </c>
      <c r="S4" s="9">
        <v>6.9929791324213628</v>
      </c>
      <c r="T4" s="9">
        <v>1.47057186586893</v>
      </c>
      <c r="U4" s="9">
        <v>1.4491330687278046</v>
      </c>
      <c r="V4" s="7">
        <v>7.2055094621049687</v>
      </c>
      <c r="W4" s="7">
        <v>7.2055094621049687</v>
      </c>
      <c r="X4" s="7">
        <v>7.2055094621049687</v>
      </c>
      <c r="Y4" s="7">
        <v>7.2055094621049687</v>
      </c>
      <c r="Z4" s="7">
        <v>7.2055094621049696</v>
      </c>
      <c r="AA4" s="10"/>
      <c r="AB4" s="11"/>
      <c r="AC4" s="87"/>
      <c r="AD4" s="19"/>
    </row>
    <row r="5" spans="2:34" s="12" customFormat="1" hidden="1" x14ac:dyDescent="0.35">
      <c r="B5" s="6"/>
      <c r="C5" s="7"/>
      <c r="D5" s="7"/>
      <c r="E5" s="7"/>
      <c r="F5" s="7"/>
      <c r="G5" s="7"/>
      <c r="H5" s="7"/>
      <c r="I5" s="7"/>
      <c r="J5" s="7"/>
      <c r="K5" s="7"/>
      <c r="L5" s="8"/>
      <c r="M5" s="9"/>
      <c r="N5" s="9"/>
      <c r="O5" s="9"/>
      <c r="P5" s="9"/>
      <c r="Q5" s="9"/>
      <c r="R5" s="9"/>
      <c r="S5" s="9"/>
      <c r="T5" s="9"/>
      <c r="U5" s="9"/>
      <c r="V5" s="7"/>
      <c r="W5" s="7"/>
      <c r="X5" s="7"/>
      <c r="Y5" s="7"/>
      <c r="Z5" s="7"/>
      <c r="AA5" s="10"/>
      <c r="AB5" s="11"/>
      <c r="AC5" s="1"/>
      <c r="AD5" s="19"/>
    </row>
    <row r="6" spans="2:34" s="19" customFormat="1" ht="17.100000000000001" customHeight="1" x14ac:dyDescent="0.35">
      <c r="B6" s="13" t="s">
        <v>30</v>
      </c>
      <c r="C6" s="14"/>
      <c r="D6" s="14"/>
      <c r="E6" s="14"/>
      <c r="F6" s="14">
        <v>2745.4889518276063</v>
      </c>
      <c r="G6" s="14">
        <v>1577.2277490026672</v>
      </c>
      <c r="H6" s="14">
        <v>2500.7219222840617</v>
      </c>
      <c r="I6" s="14">
        <v>989.20870007867313</v>
      </c>
      <c r="J6" s="14">
        <v>976.13214058730375</v>
      </c>
      <c r="K6" s="14">
        <v>85.539603042698943</v>
      </c>
      <c r="L6" s="14"/>
      <c r="M6" s="14">
        <f>SUMIF(M13:M21,"&gt;0")</f>
        <v>19036.371166190584</v>
      </c>
      <c r="N6" s="88">
        <f>SUMIF(N13:N21,"&gt;0")</f>
        <v>124.94295128599975</v>
      </c>
      <c r="O6" s="14">
        <f t="shared" ref="O6:X6" si="0">SUMIF(O13:O21,"&gt;0")</f>
        <v>1610.7122146500008</v>
      </c>
      <c r="P6" s="14">
        <f t="shared" si="0"/>
        <v>49.852498444399977</v>
      </c>
      <c r="Q6" s="88">
        <f t="shared" si="0"/>
        <v>1196.4599626655995</v>
      </c>
      <c r="R6" s="88">
        <f t="shared" si="0"/>
        <v>1982.1928423347611</v>
      </c>
      <c r="S6" s="88">
        <f t="shared" si="0"/>
        <v>1681.693049620191</v>
      </c>
      <c r="T6" s="88">
        <f>SUMIF(T13:T21,"&gt;0")</f>
        <v>0</v>
      </c>
      <c r="U6" s="88">
        <f t="shared" si="0"/>
        <v>112.59751813481023</v>
      </c>
      <c r="V6" s="88">
        <f t="shared" si="0"/>
        <v>71.895912306789114</v>
      </c>
      <c r="W6" s="88">
        <f t="shared" si="0"/>
        <v>0</v>
      </c>
      <c r="X6" s="88">
        <f t="shared" si="0"/>
        <v>0</v>
      </c>
      <c r="Y6" s="88"/>
      <c r="Z6" s="88"/>
      <c r="AA6" s="14"/>
      <c r="AB6" s="14">
        <f>L6</f>
        <v>0</v>
      </c>
      <c r="AC6" s="68"/>
    </row>
    <row r="7" spans="2:34" s="19" customFormat="1" ht="17.100000000000001" customHeight="1" x14ac:dyDescent="0.35">
      <c r="B7" s="21" t="s">
        <v>31</v>
      </c>
      <c r="C7" s="21">
        <v>7257.5620636699978</v>
      </c>
      <c r="D7" s="21">
        <v>1332.8364201262664</v>
      </c>
      <c r="E7" s="21">
        <v>1255.0143460000013</v>
      </c>
      <c r="F7" s="21"/>
      <c r="G7" s="21"/>
      <c r="H7" s="21"/>
      <c r="I7" s="21"/>
      <c r="J7" s="21"/>
      <c r="K7" s="21"/>
      <c r="L7" s="21"/>
      <c r="M7" s="21"/>
      <c r="N7" s="21">
        <v>11381.395611403212</v>
      </c>
      <c r="O7" s="21">
        <v>7375.9702256098244</v>
      </c>
      <c r="P7" s="21"/>
      <c r="Q7" s="21">
        <v>3036.383978912856</v>
      </c>
      <c r="R7" s="21">
        <v>7752.3378664488109</v>
      </c>
      <c r="S7" s="21">
        <v>9277.143143310821</v>
      </c>
      <c r="T7" s="21">
        <v>432.72187172597393</v>
      </c>
      <c r="U7" s="21"/>
      <c r="V7" s="21"/>
      <c r="W7" s="21">
        <v>0</v>
      </c>
      <c r="X7" s="21">
        <v>284.52607999999998</v>
      </c>
      <c r="Y7" s="21">
        <v>547.59738424</v>
      </c>
      <c r="Z7" s="21">
        <v>428.27664957603241</v>
      </c>
      <c r="AA7" s="21"/>
      <c r="AB7" s="21">
        <f t="shared" ref="AB7:AB35" si="1">L7</f>
        <v>0</v>
      </c>
      <c r="AC7" s="68"/>
    </row>
    <row r="8" spans="2:34" s="19" customFormat="1" ht="17.100000000000001" customHeight="1" x14ac:dyDescent="0.35">
      <c r="B8" s="13" t="s">
        <v>32</v>
      </c>
      <c r="C8" s="14"/>
      <c r="D8" s="14">
        <v>42.850813935858987</v>
      </c>
      <c r="E8" s="14"/>
      <c r="F8" s="14"/>
      <c r="G8" s="14"/>
      <c r="H8" s="14"/>
      <c r="I8" s="14"/>
      <c r="J8" s="14"/>
      <c r="K8" s="14"/>
      <c r="L8" s="14"/>
      <c r="M8" s="14"/>
      <c r="N8" s="88"/>
      <c r="O8" s="14"/>
      <c r="P8" s="14"/>
      <c r="Q8" s="14"/>
      <c r="R8" s="14"/>
      <c r="S8" s="14"/>
      <c r="T8" s="14"/>
      <c r="U8" s="14">
        <v>3.5788710496</v>
      </c>
      <c r="V8" s="14"/>
      <c r="W8" s="14"/>
      <c r="X8" s="14"/>
      <c r="Y8" s="14"/>
      <c r="Z8" s="14"/>
      <c r="AA8" s="14"/>
      <c r="AB8" s="14">
        <f t="shared" si="1"/>
        <v>0</v>
      </c>
      <c r="AC8" s="68"/>
      <c r="AE8" s="73"/>
      <c r="AF8" s="73"/>
      <c r="AG8" s="73"/>
      <c r="AH8" s="73"/>
    </row>
    <row r="9" spans="2:34" s="19" customFormat="1" ht="17.100000000000001" customHeight="1" x14ac:dyDescent="0.35">
      <c r="B9" s="21" t="s">
        <v>33</v>
      </c>
      <c r="C9" s="21">
        <v>318.53199999999987</v>
      </c>
      <c r="D9" s="21">
        <v>-2.3272430743196413</v>
      </c>
      <c r="E9" s="21">
        <v>5.2887988000000146</v>
      </c>
      <c r="F9" s="21"/>
      <c r="G9" s="21"/>
      <c r="H9" s="21"/>
      <c r="I9" s="21"/>
      <c r="J9" s="21"/>
      <c r="K9" s="21"/>
      <c r="L9" s="21"/>
      <c r="M9" s="21"/>
      <c r="N9" s="21">
        <v>24.583000000000045</v>
      </c>
      <c r="O9" s="21">
        <v>-7.9560000000000022</v>
      </c>
      <c r="P9" s="21">
        <v>0.25827999999999984</v>
      </c>
      <c r="Q9" s="21">
        <v>6.19871999999999</v>
      </c>
      <c r="R9" s="21">
        <v>-203.90099999999998</v>
      </c>
      <c r="S9" s="21">
        <v>-28.263000000000012</v>
      </c>
      <c r="T9" s="21"/>
      <c r="U9" s="21"/>
      <c r="V9" s="21"/>
      <c r="W9" s="21"/>
      <c r="X9" s="21"/>
      <c r="Y9" s="21"/>
      <c r="Z9" s="21"/>
      <c r="AA9" s="21"/>
      <c r="AB9" s="21">
        <f t="shared" si="1"/>
        <v>0</v>
      </c>
      <c r="AC9" s="68"/>
      <c r="AE9" s="73"/>
      <c r="AF9" s="73"/>
      <c r="AG9" s="73"/>
      <c r="AH9" s="73"/>
    </row>
    <row r="10" spans="2:34" s="19" customFormat="1" ht="17.100000000000001" customHeight="1" x14ac:dyDescent="0.35">
      <c r="B10" s="13" t="s">
        <v>34</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f t="shared" si="1"/>
        <v>0</v>
      </c>
      <c r="AC10" s="68"/>
      <c r="AE10" s="73"/>
      <c r="AF10" s="73"/>
      <c r="AG10" s="73"/>
      <c r="AH10" s="73"/>
    </row>
    <row r="11" spans="2:34" s="19" customFormat="1" ht="17.100000000000001" customHeight="1" x14ac:dyDescent="0.35">
      <c r="B11" s="21" t="s">
        <v>78</v>
      </c>
      <c r="C11" s="21"/>
      <c r="D11" s="21"/>
      <c r="E11" s="21"/>
      <c r="F11" s="21"/>
      <c r="G11" s="21"/>
      <c r="H11" s="21"/>
      <c r="I11" s="21"/>
      <c r="J11" s="21"/>
      <c r="K11" s="21"/>
      <c r="L11" s="21"/>
      <c r="M11" s="21"/>
      <c r="N11" s="21"/>
      <c r="O11" s="21"/>
      <c r="P11" s="21"/>
      <c r="Q11" s="21">
        <v>4184.4830476190473</v>
      </c>
      <c r="R11" s="21"/>
      <c r="S11" s="21"/>
      <c r="T11" s="21"/>
      <c r="U11" s="21"/>
      <c r="V11" s="21"/>
      <c r="W11" s="21"/>
      <c r="X11" s="21"/>
      <c r="Y11" s="21"/>
      <c r="Z11" s="21"/>
      <c r="AA11" s="21"/>
      <c r="AB11" s="21">
        <f t="shared" si="1"/>
        <v>0</v>
      </c>
      <c r="AC11" s="68"/>
      <c r="AE11" s="114"/>
      <c r="AF11" s="114"/>
      <c r="AG11" s="114"/>
      <c r="AH11" s="114"/>
    </row>
    <row r="12" spans="2:34" s="19" customFormat="1" ht="17.100000000000001" customHeight="1" thickBot="1" x14ac:dyDescent="0.4">
      <c r="B12" s="24" t="s">
        <v>35</v>
      </c>
      <c r="C12" s="25">
        <f>C6+C7-C8+C9-C10-C11</f>
        <v>7576.0940636699979</v>
      </c>
      <c r="D12" s="25">
        <f>D6+D7-D8+D9-D10-D11</f>
        <v>1287.6583631160879</v>
      </c>
      <c r="E12" s="25">
        <f t="shared" ref="E12:K12" si="2">E6+E7-E8+E9-E10-E11</f>
        <v>1260.3031448000013</v>
      </c>
      <c r="F12" s="25">
        <f t="shared" si="2"/>
        <v>2745.4889518276063</v>
      </c>
      <c r="G12" s="25">
        <f t="shared" si="2"/>
        <v>1577.2277490026672</v>
      </c>
      <c r="H12" s="25">
        <f t="shared" si="2"/>
        <v>2500.7219222840617</v>
      </c>
      <c r="I12" s="25">
        <f t="shared" si="2"/>
        <v>989.20870007867313</v>
      </c>
      <c r="J12" s="25">
        <f t="shared" si="2"/>
        <v>976.13214058730375</v>
      </c>
      <c r="K12" s="25">
        <f t="shared" si="2"/>
        <v>85.539603042698943</v>
      </c>
      <c r="L12" s="25"/>
      <c r="M12" s="25">
        <f>M6+M7-M8+M9-M10-M11</f>
        <v>19036.371166190584</v>
      </c>
      <c r="N12" s="25">
        <f t="shared" ref="N12:Z12" si="3">N6+N7-N8+N9-N10-N11</f>
        <v>11530.921562689213</v>
      </c>
      <c r="O12" s="25">
        <f t="shared" si="3"/>
        <v>8978.7264402598248</v>
      </c>
      <c r="P12" s="25">
        <f t="shared" si="3"/>
        <v>50.110778444399976</v>
      </c>
      <c r="Q12" s="25">
        <f t="shared" si="3"/>
        <v>54.559613959409035</v>
      </c>
      <c r="R12" s="25">
        <f t="shared" si="3"/>
        <v>9530.6297087835719</v>
      </c>
      <c r="S12" s="25">
        <f t="shared" si="3"/>
        <v>10930.573192931011</v>
      </c>
      <c r="T12" s="25">
        <f t="shared" si="3"/>
        <v>432.72187172597393</v>
      </c>
      <c r="U12" s="25">
        <f t="shared" si="3"/>
        <v>109.01864708521023</v>
      </c>
      <c r="V12" s="25">
        <f t="shared" si="3"/>
        <v>71.895912306789114</v>
      </c>
      <c r="W12" s="25">
        <f t="shared" si="3"/>
        <v>0</v>
      </c>
      <c r="X12" s="25">
        <f t="shared" si="3"/>
        <v>284.52607999999998</v>
      </c>
      <c r="Y12" s="25">
        <f t="shared" si="3"/>
        <v>547.59738424</v>
      </c>
      <c r="Z12" s="25">
        <f t="shared" si="3"/>
        <v>428.27664957603241</v>
      </c>
      <c r="AA12" s="25"/>
      <c r="AB12" s="25">
        <f t="shared" si="1"/>
        <v>0</v>
      </c>
      <c r="AC12" s="68"/>
      <c r="AE12" s="73"/>
      <c r="AF12" s="73"/>
      <c r="AG12" s="73"/>
      <c r="AH12" s="73"/>
    </row>
    <row r="13" spans="2:34" s="19" customFormat="1" ht="17.100000000000001" customHeight="1" x14ac:dyDescent="0.35">
      <c r="B13" s="13" t="s">
        <v>36</v>
      </c>
      <c r="C13" s="14">
        <v>-7000.7208728309943</v>
      </c>
      <c r="D13" s="14"/>
      <c r="E13" s="14"/>
      <c r="F13" s="14"/>
      <c r="G13" s="14"/>
      <c r="H13" s="14"/>
      <c r="I13" s="14"/>
      <c r="J13" s="14"/>
      <c r="K13" s="14"/>
      <c r="L13" s="14"/>
      <c r="M13" s="14"/>
      <c r="N13" s="14">
        <v>124.94295128599975</v>
      </c>
      <c r="O13" s="14">
        <v>1610.7122146500008</v>
      </c>
      <c r="P13" s="14">
        <v>49.852498444399977</v>
      </c>
      <c r="Q13" s="14">
        <v>1196.4599626655995</v>
      </c>
      <c r="R13" s="14">
        <v>1982.1928423347611</v>
      </c>
      <c r="S13" s="14">
        <v>1681.693049620191</v>
      </c>
      <c r="T13" s="14"/>
      <c r="U13" s="14"/>
      <c r="V13" s="14">
        <v>71.895912306789114</v>
      </c>
      <c r="W13" s="14"/>
      <c r="X13" s="14"/>
      <c r="Y13" s="14"/>
      <c r="Z13" s="14"/>
      <c r="AA13" s="14"/>
      <c r="AB13" s="14">
        <f t="shared" si="1"/>
        <v>0</v>
      </c>
      <c r="AC13" s="68"/>
      <c r="AE13" s="73"/>
      <c r="AF13" s="73"/>
      <c r="AG13" s="73"/>
      <c r="AH13" s="73"/>
    </row>
    <row r="14" spans="2:34" s="19" customFormat="1" ht="17.100000000000001" customHeight="1" x14ac:dyDescent="0.35">
      <c r="B14" s="21" t="s">
        <v>79</v>
      </c>
      <c r="C14" s="21"/>
      <c r="D14" s="21">
        <v>-1145.0135763966778</v>
      </c>
      <c r="E14" s="21">
        <v>-1025.4711828000009</v>
      </c>
      <c r="F14" s="21">
        <v>-2737.5629169167419</v>
      </c>
      <c r="G14" s="21"/>
      <c r="H14" s="21">
        <v>-226.3704615104019</v>
      </c>
      <c r="I14" s="21">
        <v>-300.28607816396675</v>
      </c>
      <c r="J14" s="21">
        <v>-976.13214058730375</v>
      </c>
      <c r="K14" s="21"/>
      <c r="L14" s="21"/>
      <c r="M14" s="21">
        <v>15844.522951951911</v>
      </c>
      <c r="N14" s="21"/>
      <c r="O14" s="21"/>
      <c r="P14" s="21"/>
      <c r="Q14" s="21"/>
      <c r="R14" s="21">
        <v>-994.49308235513899</v>
      </c>
      <c r="S14" s="21">
        <v>-5860.6486212955178</v>
      </c>
      <c r="T14" s="21"/>
      <c r="U14" s="21"/>
      <c r="V14" s="21"/>
      <c r="W14" s="21"/>
      <c r="X14" s="21"/>
      <c r="Y14" s="21"/>
      <c r="Z14" s="21"/>
      <c r="AA14" s="21"/>
      <c r="AB14" s="21">
        <f t="shared" si="1"/>
        <v>0</v>
      </c>
      <c r="AC14" s="68"/>
      <c r="AE14" s="73"/>
      <c r="AF14" s="73"/>
      <c r="AG14" s="73"/>
      <c r="AH14" s="73"/>
    </row>
    <row r="15" spans="2:34" s="19" customFormat="1" ht="17.100000000000001" customHeight="1" x14ac:dyDescent="0.35">
      <c r="B15" s="13" t="s">
        <v>80</v>
      </c>
      <c r="C15" s="14"/>
      <c r="D15" s="14">
        <v>-17.391576913535303</v>
      </c>
      <c r="E15" s="14"/>
      <c r="F15" s="14"/>
      <c r="G15" s="14"/>
      <c r="H15" s="14"/>
      <c r="I15" s="14"/>
      <c r="J15" s="14"/>
      <c r="K15" s="14"/>
      <c r="L15" s="14"/>
      <c r="M15" s="14">
        <v>1272.452632976903</v>
      </c>
      <c r="N15" s="14"/>
      <c r="O15" s="14"/>
      <c r="P15" s="14"/>
      <c r="Q15" s="14"/>
      <c r="R15" s="14">
        <v>-64.358094045506817</v>
      </c>
      <c r="S15" s="14">
        <v>-1838.5772316302509</v>
      </c>
      <c r="T15" s="14"/>
      <c r="U15" s="14"/>
      <c r="V15" s="14"/>
      <c r="W15" s="14"/>
      <c r="X15" s="14"/>
      <c r="Y15" s="14"/>
      <c r="Z15" s="14"/>
      <c r="AA15" s="14"/>
      <c r="AB15" s="14">
        <f t="shared" si="1"/>
        <v>0</v>
      </c>
      <c r="AC15" s="68"/>
      <c r="AE15" s="73"/>
      <c r="AF15" s="73"/>
      <c r="AG15" s="73"/>
      <c r="AH15" s="73"/>
    </row>
    <row r="16" spans="2:34" s="19" customFormat="1" ht="17.100000000000001" customHeight="1" x14ac:dyDescent="0.35">
      <c r="B16" s="21" t="s">
        <v>37</v>
      </c>
      <c r="C16" s="21"/>
      <c r="D16" s="21"/>
      <c r="E16" s="21"/>
      <c r="F16" s="21">
        <v>-7.9260349108642725</v>
      </c>
      <c r="G16" s="21"/>
      <c r="H16" s="21">
        <v>-203.05420183115132</v>
      </c>
      <c r="I16" s="21">
        <v>-581.58397012073419</v>
      </c>
      <c r="J16" s="21"/>
      <c r="K16" s="21">
        <v>-24.765726800694939</v>
      </c>
      <c r="L16" s="21"/>
      <c r="M16" s="21">
        <v>1919.3955812617726</v>
      </c>
      <c r="N16" s="21"/>
      <c r="O16" s="21">
        <v>-123.72483243618412</v>
      </c>
      <c r="P16" s="21"/>
      <c r="Q16" s="21"/>
      <c r="R16" s="21">
        <v>-1140.1044831495651</v>
      </c>
      <c r="S16" s="21">
        <v>-1440.2482619999744</v>
      </c>
      <c r="T16" s="21"/>
      <c r="U16" s="21"/>
      <c r="V16" s="21"/>
      <c r="W16" s="21"/>
      <c r="X16" s="21"/>
      <c r="Y16" s="21"/>
      <c r="Z16" s="21"/>
      <c r="AA16" s="21"/>
      <c r="AB16" s="21">
        <f t="shared" si="1"/>
        <v>0</v>
      </c>
      <c r="AC16" s="68"/>
      <c r="AE16" s="73"/>
      <c r="AF16" s="73"/>
      <c r="AG16" s="73"/>
      <c r="AH16" s="73"/>
    </row>
    <row r="17" spans="2:34" s="19" customFormat="1" ht="17.100000000000001" customHeight="1" x14ac:dyDescent="0.35">
      <c r="B17" s="13" t="s">
        <v>38</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f t="shared" si="1"/>
        <v>0</v>
      </c>
      <c r="AC17" s="68"/>
      <c r="AE17" s="73"/>
      <c r="AF17" s="73"/>
      <c r="AG17" s="73"/>
      <c r="AH17" s="73"/>
    </row>
    <row r="18" spans="2:34" s="19" customFormat="1" ht="17.100000000000001" customHeight="1" x14ac:dyDescent="0.35">
      <c r="B18" s="21" t="s">
        <v>39</v>
      </c>
      <c r="C18" s="21"/>
      <c r="D18" s="21"/>
      <c r="E18" s="21"/>
      <c r="F18" s="21"/>
      <c r="G18" s="21">
        <v>-394.58319543333607</v>
      </c>
      <c r="H18" s="21"/>
      <c r="I18" s="21"/>
      <c r="J18" s="21"/>
      <c r="K18" s="21"/>
      <c r="L18" s="21"/>
      <c r="M18" s="21"/>
      <c r="N18" s="21"/>
      <c r="O18" s="21"/>
      <c r="P18" s="21"/>
      <c r="Q18" s="21"/>
      <c r="R18" s="21"/>
      <c r="S18" s="21"/>
      <c r="T18" s="21"/>
      <c r="U18" s="21">
        <v>112.59751813481023</v>
      </c>
      <c r="V18" s="21"/>
      <c r="W18" s="21"/>
      <c r="X18" s="21"/>
      <c r="Y18" s="21"/>
      <c r="Z18" s="21"/>
      <c r="AA18" s="21"/>
      <c r="AB18" s="21">
        <f t="shared" si="1"/>
        <v>0</v>
      </c>
      <c r="AC18" s="68"/>
    </row>
    <row r="19" spans="2:34" s="19" customFormat="1" ht="17.100000000000001" customHeight="1" x14ac:dyDescent="0.35">
      <c r="B19" s="13" t="s">
        <v>40</v>
      </c>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f t="shared" si="1"/>
        <v>0</v>
      </c>
      <c r="AC19" s="1"/>
    </row>
    <row r="20" spans="2:34" s="19" customFormat="1" ht="17.100000000000001" customHeight="1" x14ac:dyDescent="0.35">
      <c r="B20" s="21" t="s">
        <v>41</v>
      </c>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f t="shared" si="1"/>
        <v>0</v>
      </c>
      <c r="AC20" s="1"/>
      <c r="AE20" s="143"/>
      <c r="AF20" s="143"/>
      <c r="AG20" s="143"/>
      <c r="AH20" s="143"/>
    </row>
    <row r="21" spans="2:34" s="19" customFormat="1" ht="17.100000000000001" customHeight="1" x14ac:dyDescent="0.35">
      <c r="B21" s="13" t="s">
        <v>42</v>
      </c>
      <c r="C21" s="14"/>
      <c r="D21" s="14"/>
      <c r="E21" s="88"/>
      <c r="F21" s="88"/>
      <c r="G21" s="88"/>
      <c r="H21" s="88"/>
      <c r="I21" s="88"/>
      <c r="J21" s="88"/>
      <c r="K21" s="88"/>
      <c r="L21" s="89"/>
      <c r="M21" s="88"/>
      <c r="N21" s="88"/>
      <c r="O21" s="88"/>
      <c r="P21" s="88"/>
      <c r="Q21" s="88"/>
      <c r="R21" s="88"/>
      <c r="S21" s="88"/>
      <c r="T21" s="88"/>
      <c r="U21" s="88"/>
      <c r="V21" s="88"/>
      <c r="W21" s="88"/>
      <c r="X21" s="88"/>
      <c r="Y21" s="88"/>
      <c r="Z21" s="88"/>
      <c r="AA21" s="98"/>
      <c r="AB21" s="98">
        <f t="shared" si="1"/>
        <v>0</v>
      </c>
      <c r="AC21" s="1"/>
      <c r="AE21" s="143"/>
      <c r="AF21" s="143"/>
      <c r="AG21" s="143"/>
      <c r="AH21" s="143"/>
    </row>
    <row r="22" spans="2:34" s="19" customFormat="1" ht="17.100000000000001" customHeight="1" thickBot="1" x14ac:dyDescent="0.4">
      <c r="B22" s="32" t="s">
        <v>43</v>
      </c>
      <c r="C22" s="33">
        <f>SUM(C13:C21)</f>
        <v>-7000.7208728309943</v>
      </c>
      <c r="D22" s="91">
        <f>SUM(D13:D21)</f>
        <v>-1162.4051533102131</v>
      </c>
      <c r="E22" s="91">
        <f t="shared" ref="E22:K22" si="4">SUM(E13:E21)</f>
        <v>-1025.4711828000009</v>
      </c>
      <c r="F22" s="91">
        <f t="shared" si="4"/>
        <v>-2745.4889518276063</v>
      </c>
      <c r="G22" s="91">
        <f t="shared" si="4"/>
        <v>-394.58319543333607</v>
      </c>
      <c r="H22" s="91">
        <f t="shared" si="4"/>
        <v>-429.42466334155324</v>
      </c>
      <c r="I22" s="91">
        <f t="shared" si="4"/>
        <v>-881.87004828470094</v>
      </c>
      <c r="J22" s="91">
        <f t="shared" si="4"/>
        <v>-976.13214058730375</v>
      </c>
      <c r="K22" s="91">
        <f t="shared" si="4"/>
        <v>-24.765726800694939</v>
      </c>
      <c r="L22" s="91"/>
      <c r="M22" s="91">
        <f>SUMIF(M13:M21,"&lt;0")</f>
        <v>0</v>
      </c>
      <c r="N22" s="91">
        <f t="shared" ref="N22:Z22" si="5">SUMIF(N13:N21,"&lt;0")</f>
        <v>0</v>
      </c>
      <c r="O22" s="91">
        <f t="shared" si="5"/>
        <v>-123.72483243618412</v>
      </c>
      <c r="P22" s="91">
        <f t="shared" si="5"/>
        <v>0</v>
      </c>
      <c r="Q22" s="91">
        <f t="shared" si="5"/>
        <v>0</v>
      </c>
      <c r="R22" s="91">
        <f>SUMIF(R13:R21,"&lt;0")</f>
        <v>-2198.9556595502108</v>
      </c>
      <c r="S22" s="91">
        <f>SUMIF(S13:S21,"&lt;0")</f>
        <v>-9139.4741149257425</v>
      </c>
      <c r="T22" s="91">
        <f t="shared" si="5"/>
        <v>0</v>
      </c>
      <c r="U22" s="91">
        <f t="shared" si="5"/>
        <v>0</v>
      </c>
      <c r="V22" s="91">
        <f t="shared" si="5"/>
        <v>0</v>
      </c>
      <c r="W22" s="91">
        <f t="shared" si="5"/>
        <v>0</v>
      </c>
      <c r="X22" s="91">
        <f t="shared" si="5"/>
        <v>0</v>
      </c>
      <c r="Y22" s="91">
        <f t="shared" si="5"/>
        <v>0</v>
      </c>
      <c r="Z22" s="91">
        <f t="shared" si="5"/>
        <v>0</v>
      </c>
      <c r="AA22" s="91"/>
      <c r="AB22" s="91">
        <f t="shared" si="1"/>
        <v>0</v>
      </c>
      <c r="AC22" s="1"/>
      <c r="AE22" s="143"/>
      <c r="AF22" s="143"/>
      <c r="AG22" s="143"/>
      <c r="AH22" s="143"/>
    </row>
    <row r="23" spans="2:34" s="19" customFormat="1" ht="17.100000000000001" customHeight="1" x14ac:dyDescent="0.35">
      <c r="B23" s="100" t="s">
        <v>44</v>
      </c>
      <c r="C23" s="90"/>
      <c r="D23" s="90">
        <v>0</v>
      </c>
      <c r="E23" s="90"/>
      <c r="F23" s="90"/>
      <c r="G23" s="90"/>
      <c r="H23" s="90"/>
      <c r="I23" s="90"/>
      <c r="J23" s="90"/>
      <c r="K23" s="90"/>
      <c r="L23" s="90"/>
      <c r="M23" s="90">
        <v>665.84517461777421</v>
      </c>
      <c r="N23" s="90"/>
      <c r="O23" s="90">
        <v>12.646615778048849</v>
      </c>
      <c r="P23" s="90"/>
      <c r="Q23" s="90"/>
      <c r="R23" s="90">
        <v>1.346392270093332</v>
      </c>
      <c r="S23" s="90">
        <v>183.31277753434452</v>
      </c>
      <c r="T23" s="90"/>
      <c r="U23" s="90"/>
      <c r="V23" s="90">
        <v>71.895912306789114</v>
      </c>
      <c r="W23" s="90"/>
      <c r="X23" s="90"/>
      <c r="Y23" s="90"/>
      <c r="Z23" s="90"/>
      <c r="AA23" s="98"/>
      <c r="AB23" s="98">
        <f t="shared" si="1"/>
        <v>0</v>
      </c>
      <c r="AC23" s="101"/>
      <c r="AD23" s="102"/>
      <c r="AE23" s="143"/>
      <c r="AF23" s="143"/>
      <c r="AG23" s="143"/>
      <c r="AH23" s="143"/>
    </row>
    <row r="24" spans="2:34" s="19" customFormat="1" ht="17.100000000000001" customHeight="1" x14ac:dyDescent="0.35">
      <c r="B24" s="21" t="s">
        <v>45</v>
      </c>
      <c r="C24" s="21"/>
      <c r="D24" s="21"/>
      <c r="E24" s="21">
        <v>18.362930000000024</v>
      </c>
      <c r="F24" s="21"/>
      <c r="G24" s="21"/>
      <c r="H24" s="21"/>
      <c r="I24" s="21"/>
      <c r="J24" s="21"/>
      <c r="K24" s="21"/>
      <c r="L24" s="21"/>
      <c r="M24" s="21">
        <v>2472.8625296636487</v>
      </c>
      <c r="N24" s="21"/>
      <c r="O24" s="21"/>
      <c r="P24" s="21"/>
      <c r="Q24" s="21"/>
      <c r="R24" s="21"/>
      <c r="S24" s="21"/>
      <c r="T24" s="21"/>
      <c r="U24" s="21"/>
      <c r="V24" s="21"/>
      <c r="W24" s="21"/>
      <c r="X24" s="21"/>
      <c r="Y24" s="21"/>
      <c r="Z24" s="21"/>
      <c r="AA24" s="21"/>
      <c r="AB24" s="21">
        <f t="shared" si="1"/>
        <v>0</v>
      </c>
      <c r="AC24" s="1"/>
    </row>
    <row r="25" spans="2:34" s="19" customFormat="1" ht="17.100000000000001" customHeight="1" thickBot="1" x14ac:dyDescent="0.4">
      <c r="B25" s="103" t="s">
        <v>46</v>
      </c>
      <c r="C25" s="108">
        <f>IFERROR(C12+C22-C32-C24-C23-C33, " ")</f>
        <v>575.37319083900366</v>
      </c>
      <c r="D25" s="108">
        <f>IFERROR(D12+D22-D32-D24-D23-D33, " ")</f>
        <v>7.3896444519050419E-13</v>
      </c>
      <c r="E25" s="108">
        <f t="shared" ref="E25:Z25" si="6">IFERROR(E12+E22-E32-E24-E23-E33, " ")</f>
        <v>73.80438542779909</v>
      </c>
      <c r="F25" s="108">
        <f t="shared" si="6"/>
        <v>0</v>
      </c>
      <c r="G25" s="108">
        <f t="shared" si="6"/>
        <v>0</v>
      </c>
      <c r="H25" s="108">
        <f t="shared" si="6"/>
        <v>0</v>
      </c>
      <c r="I25" s="108">
        <f t="shared" si="6"/>
        <v>1.1368683772161603E-13</v>
      </c>
      <c r="J25" s="108">
        <f t="shared" si="6"/>
        <v>0</v>
      </c>
      <c r="K25" s="108">
        <f t="shared" si="6"/>
        <v>0</v>
      </c>
      <c r="L25" s="108"/>
      <c r="M25" s="108">
        <f>IFERROR(M12+M22-M32-M24-M23-M33, " ")</f>
        <v>11.810532688545777</v>
      </c>
      <c r="N25" s="108">
        <f t="shared" si="6"/>
        <v>210.81063411770992</v>
      </c>
      <c r="O25" s="108">
        <f t="shared" si="6"/>
        <v>1.3642420526593924E-12</v>
      </c>
      <c r="P25" s="108">
        <f t="shared" si="6"/>
        <v>0.25828000000000628</v>
      </c>
      <c r="Q25" s="108">
        <f t="shared" si="6"/>
        <v>5.2580162446247414E-13</v>
      </c>
      <c r="R25" s="108">
        <f t="shared" si="6"/>
        <v>-3.1219471452459402E-13</v>
      </c>
      <c r="S25" s="108">
        <f t="shared" si="6"/>
        <v>-1.0516032489249483E-12</v>
      </c>
      <c r="T25" s="108">
        <f t="shared" si="6"/>
        <v>0</v>
      </c>
      <c r="U25" s="108">
        <f t="shared" si="6"/>
        <v>-3.5788710495999965</v>
      </c>
      <c r="V25" s="108">
        <f t="shared" si="6"/>
        <v>0</v>
      </c>
      <c r="W25" s="108">
        <f t="shared" si="6"/>
        <v>0</v>
      </c>
      <c r="X25" s="108">
        <f t="shared" si="6"/>
        <v>0</v>
      </c>
      <c r="Y25" s="108">
        <f t="shared" si="6"/>
        <v>0</v>
      </c>
      <c r="Z25" s="108">
        <f t="shared" si="6"/>
        <v>0</v>
      </c>
      <c r="AA25" s="108"/>
      <c r="AB25" s="108">
        <f>L25</f>
        <v>0</v>
      </c>
      <c r="AC25" s="104"/>
      <c r="AD25" s="105"/>
      <c r="AE25" s="73"/>
      <c r="AF25" s="73"/>
      <c r="AG25" s="73"/>
      <c r="AH25" s="73"/>
    </row>
    <row r="26" spans="2:34" s="19" customFormat="1" ht="17.100000000000001" customHeight="1" x14ac:dyDescent="0.35">
      <c r="B26" s="116" t="s">
        <v>135</v>
      </c>
      <c r="C26" s="29"/>
      <c r="D26" s="90">
        <v>19.234046272944717</v>
      </c>
      <c r="E26" s="90"/>
      <c r="F26" s="90"/>
      <c r="G26" s="90"/>
      <c r="H26" s="90"/>
      <c r="I26" s="90"/>
      <c r="J26" s="90"/>
      <c r="K26" s="90"/>
      <c r="L26" s="89"/>
      <c r="M26" s="90">
        <v>50.621199000000011</v>
      </c>
      <c r="N26" s="90">
        <v>5020.8410647260152</v>
      </c>
      <c r="O26" s="90">
        <v>7545.2135429173868</v>
      </c>
      <c r="P26" s="90"/>
      <c r="Q26" s="90">
        <v>54.559613959408509</v>
      </c>
      <c r="R26" s="90">
        <v>5726.1788843960503</v>
      </c>
      <c r="S26" s="90"/>
      <c r="T26" s="90"/>
      <c r="U26" s="90"/>
      <c r="V26" s="90"/>
      <c r="W26" s="90">
        <v>0</v>
      </c>
      <c r="X26" s="90"/>
      <c r="Y26" s="90"/>
      <c r="Z26" s="90"/>
      <c r="AA26" s="98"/>
      <c r="AB26" s="98">
        <f t="shared" si="1"/>
        <v>0</v>
      </c>
      <c r="AC26" s="1"/>
      <c r="AE26" s="73"/>
      <c r="AF26" s="73"/>
      <c r="AG26" s="73"/>
      <c r="AH26" s="73"/>
    </row>
    <row r="27" spans="2:34" s="19" customFormat="1" ht="17.100000000000001" customHeight="1" x14ac:dyDescent="0.35">
      <c r="B27" s="22" t="s">
        <v>136</v>
      </c>
      <c r="C27" s="21"/>
      <c r="D27" s="21">
        <v>106.01916353292935</v>
      </c>
      <c r="E27" s="21">
        <v>142.66464657220132</v>
      </c>
      <c r="F27" s="21"/>
      <c r="G27" s="21"/>
      <c r="H27" s="21">
        <v>2071.2972589425085</v>
      </c>
      <c r="I27" s="21"/>
      <c r="J27" s="21"/>
      <c r="K27" s="21">
        <v>40.009696403430901</v>
      </c>
      <c r="L27" s="21"/>
      <c r="M27" s="21">
        <v>5610.0797919507067</v>
      </c>
      <c r="N27" s="21">
        <v>552.90731056448158</v>
      </c>
      <c r="O27" s="21">
        <v>11.023326410679172</v>
      </c>
      <c r="P27" s="21"/>
      <c r="Q27" s="21"/>
      <c r="R27" s="21">
        <v>966.19881180768175</v>
      </c>
      <c r="S27" s="21">
        <v>1607.7863004709254</v>
      </c>
      <c r="T27" s="21">
        <v>432.72187172597393</v>
      </c>
      <c r="U27" s="21"/>
      <c r="V27" s="21"/>
      <c r="W27" s="21"/>
      <c r="X27" s="21"/>
      <c r="Y27" s="21"/>
      <c r="Z27" s="21"/>
      <c r="AA27" s="21"/>
      <c r="AB27" s="21">
        <f t="shared" si="1"/>
        <v>0</v>
      </c>
      <c r="AC27" s="1"/>
      <c r="AE27" s="73"/>
      <c r="AF27" s="73"/>
      <c r="AG27" s="73"/>
      <c r="AH27" s="73"/>
    </row>
    <row r="28" spans="2:34" s="19" customFormat="1" ht="17.100000000000001" customHeight="1" x14ac:dyDescent="0.35">
      <c r="B28" s="117" t="s">
        <v>137</v>
      </c>
      <c r="C28" s="14"/>
      <c r="D28" s="88"/>
      <c r="E28" s="88"/>
      <c r="F28" s="88"/>
      <c r="G28" s="88">
        <v>1182.4837339317953</v>
      </c>
      <c r="H28" s="88"/>
      <c r="I28" s="88">
        <v>101.61845302294404</v>
      </c>
      <c r="J28" s="88"/>
      <c r="K28" s="88">
        <v>20.764179838573106</v>
      </c>
      <c r="L28" s="89"/>
      <c r="M28" s="88">
        <v>5069.2425595830482</v>
      </c>
      <c r="N28" s="88">
        <v>4960.5014794711842</v>
      </c>
      <c r="O28" s="88"/>
      <c r="P28" s="88">
        <v>49.85249844439997</v>
      </c>
      <c r="Q28" s="88"/>
      <c r="R28" s="88"/>
      <c r="S28" s="88"/>
      <c r="T28" s="88"/>
      <c r="U28" s="88">
        <v>109.77917991307187</v>
      </c>
      <c r="V28" s="88"/>
      <c r="W28" s="88"/>
      <c r="X28" s="88"/>
      <c r="Y28" s="88"/>
      <c r="Z28" s="88"/>
      <c r="AA28" s="98"/>
      <c r="AB28" s="98">
        <f t="shared" si="1"/>
        <v>0</v>
      </c>
      <c r="AC28" s="1"/>
      <c r="AE28" s="73"/>
      <c r="AF28" s="73"/>
      <c r="AG28" s="73"/>
      <c r="AH28" s="73"/>
    </row>
    <row r="29" spans="2:34" s="19" customFormat="1" ht="17.100000000000001" customHeight="1" x14ac:dyDescent="0.35">
      <c r="B29" s="22" t="s">
        <v>138</v>
      </c>
      <c r="C29" s="21"/>
      <c r="D29" s="21"/>
      <c r="E29" s="21"/>
      <c r="F29" s="21"/>
      <c r="G29" s="21">
        <v>0.16081963753576464</v>
      </c>
      <c r="H29" s="21"/>
      <c r="I29" s="21">
        <v>5.7201987710280378</v>
      </c>
      <c r="J29" s="21"/>
      <c r="K29" s="21"/>
      <c r="L29" s="21"/>
      <c r="M29" s="21">
        <v>4126.6753318833771</v>
      </c>
      <c r="N29" s="21">
        <v>629.03934245674975</v>
      </c>
      <c r="O29" s="21">
        <v>0.20671344713648399</v>
      </c>
      <c r="P29" s="21"/>
      <c r="Q29" s="21"/>
      <c r="R29" s="21">
        <v>184.55806124958315</v>
      </c>
      <c r="S29" s="21"/>
      <c r="T29" s="21"/>
      <c r="U29" s="21">
        <v>2.818338221738351</v>
      </c>
      <c r="V29" s="21"/>
      <c r="W29" s="21"/>
      <c r="X29" s="21"/>
      <c r="Y29" s="21"/>
      <c r="Z29" s="21"/>
      <c r="AA29" s="21"/>
      <c r="AB29" s="21">
        <f t="shared" si="1"/>
        <v>0</v>
      </c>
      <c r="AC29" s="1"/>
      <c r="AE29" s="73"/>
      <c r="AF29" s="73"/>
      <c r="AG29" s="73"/>
      <c r="AH29" s="73"/>
    </row>
    <row r="30" spans="2:34" s="19" customFormat="1" ht="17.100000000000001" customHeight="1" x14ac:dyDescent="0.35">
      <c r="B30" s="117" t="s">
        <v>139</v>
      </c>
      <c r="C30" s="14"/>
      <c r="D30" s="88"/>
      <c r="E30" s="88"/>
      <c r="F30" s="88"/>
      <c r="G30" s="88"/>
      <c r="H30" s="88"/>
      <c r="I30" s="88"/>
      <c r="J30" s="88"/>
      <c r="K30" s="88"/>
      <c r="L30" s="89"/>
      <c r="M30" s="88">
        <v>1029.2340468034815</v>
      </c>
      <c r="N30" s="88"/>
      <c r="O30" s="88"/>
      <c r="P30" s="88"/>
      <c r="Q30" s="88"/>
      <c r="R30" s="88">
        <v>453.3918995099533</v>
      </c>
      <c r="S30" s="88"/>
      <c r="T30" s="88"/>
      <c r="U30" s="88"/>
      <c r="V30" s="88"/>
      <c r="W30" s="88"/>
      <c r="X30" s="88"/>
      <c r="Y30" s="88"/>
      <c r="Z30" s="88"/>
      <c r="AA30" s="98"/>
      <c r="AB30" s="98">
        <f t="shared" si="1"/>
        <v>0</v>
      </c>
      <c r="AC30" s="1"/>
    </row>
    <row r="31" spans="2:34" s="19" customFormat="1" ht="17.100000000000001" customHeight="1" x14ac:dyDescent="0.35">
      <c r="B31" s="22" t="s">
        <v>140</v>
      </c>
      <c r="C31" s="21"/>
      <c r="D31" s="21"/>
      <c r="E31" s="21"/>
      <c r="F31" s="21"/>
      <c r="G31" s="21"/>
      <c r="H31" s="21"/>
      <c r="I31" s="21"/>
      <c r="J31" s="21"/>
      <c r="K31" s="21"/>
      <c r="L31" s="21"/>
      <c r="M31" s="21"/>
      <c r="N31" s="21">
        <v>156.82173135307056</v>
      </c>
      <c r="O31" s="21">
        <v>208.52100141512327</v>
      </c>
      <c r="P31" s="21"/>
      <c r="Q31" s="21"/>
      <c r="R31" s="21"/>
      <c r="S31" s="21"/>
      <c r="T31" s="21"/>
      <c r="U31" s="21"/>
      <c r="V31" s="21"/>
      <c r="W31" s="21"/>
      <c r="X31" s="21"/>
      <c r="Y31" s="21"/>
      <c r="Z31" s="21"/>
      <c r="AA31" s="21"/>
      <c r="AB31" s="21">
        <f t="shared" si="1"/>
        <v>0</v>
      </c>
      <c r="AC31" s="1"/>
    </row>
    <row r="32" spans="2:34" s="19" customFormat="1" ht="17.100000000000001" customHeight="1" x14ac:dyDescent="0.35">
      <c r="B32" s="39" t="s">
        <v>51</v>
      </c>
      <c r="C32" s="40">
        <f t="shared" ref="C32:K32" si="7">SUM(C26:C31)</f>
        <v>0</v>
      </c>
      <c r="D32" s="92">
        <f>SUM(D26:D31)</f>
        <v>125.25320980587406</v>
      </c>
      <c r="E32" s="92">
        <f t="shared" si="7"/>
        <v>142.66464657220132</v>
      </c>
      <c r="F32" s="92">
        <f t="shared" si="7"/>
        <v>0</v>
      </c>
      <c r="G32" s="92">
        <f t="shared" si="7"/>
        <v>1182.644553569331</v>
      </c>
      <c r="H32" s="92">
        <f t="shared" si="7"/>
        <v>2071.2972589425085</v>
      </c>
      <c r="I32" s="92">
        <f t="shared" ref="I32:J32" si="8">SUM(I26:I31)</f>
        <v>107.33865179397208</v>
      </c>
      <c r="J32" s="92">
        <f t="shared" si="8"/>
        <v>0</v>
      </c>
      <c r="K32" s="92">
        <f t="shared" si="7"/>
        <v>60.773876242004008</v>
      </c>
      <c r="L32" s="89"/>
      <c r="M32" s="92">
        <f t="shared" ref="M32:Z32" si="9">SUM(M26:M31)</f>
        <v>15885.852929220615</v>
      </c>
      <c r="N32" s="92">
        <f t="shared" si="9"/>
        <v>11320.110928571503</v>
      </c>
      <c r="O32" s="92">
        <f t="shared" si="9"/>
        <v>7764.9645841903257</v>
      </c>
      <c r="P32" s="92">
        <f t="shared" si="9"/>
        <v>49.85249844439997</v>
      </c>
      <c r="Q32" s="92">
        <f t="shared" si="9"/>
        <v>54.559613959408509</v>
      </c>
      <c r="R32" s="92">
        <f t="shared" si="9"/>
        <v>7330.3276569632681</v>
      </c>
      <c r="S32" s="92">
        <f t="shared" si="9"/>
        <v>1607.7863004709254</v>
      </c>
      <c r="T32" s="92">
        <f t="shared" si="9"/>
        <v>432.72187172597393</v>
      </c>
      <c r="U32" s="92">
        <f t="shared" si="9"/>
        <v>112.59751813481023</v>
      </c>
      <c r="V32" s="92">
        <f t="shared" si="9"/>
        <v>0</v>
      </c>
      <c r="W32" s="92">
        <f t="shared" si="9"/>
        <v>0</v>
      </c>
      <c r="X32" s="92">
        <f t="shared" si="9"/>
        <v>0</v>
      </c>
      <c r="Y32" s="92">
        <f t="shared" si="9"/>
        <v>0</v>
      </c>
      <c r="Z32" s="92">
        <f t="shared" si="9"/>
        <v>0</v>
      </c>
      <c r="AA32" s="98"/>
      <c r="AB32" s="98">
        <f t="shared" si="1"/>
        <v>0</v>
      </c>
      <c r="AC32" s="1"/>
    </row>
    <row r="33" spans="2:29" s="19" customFormat="1" ht="17.100000000000001" customHeight="1" x14ac:dyDescent="0.35">
      <c r="B33" s="13" t="s">
        <v>52</v>
      </c>
      <c r="C33" s="14"/>
      <c r="D33" s="88"/>
      <c r="E33" s="88"/>
      <c r="F33" s="88"/>
      <c r="G33" s="88"/>
      <c r="H33" s="88"/>
      <c r="I33" s="88"/>
      <c r="J33" s="88"/>
      <c r="K33" s="88"/>
      <c r="L33" s="89"/>
      <c r="M33" s="88"/>
      <c r="N33" s="88"/>
      <c r="O33" s="88">
        <v>1077.3904078552644</v>
      </c>
      <c r="P33" s="88"/>
      <c r="Q33" s="88"/>
      <c r="R33" s="88"/>
      <c r="S33" s="88"/>
      <c r="T33" s="88"/>
      <c r="U33" s="88"/>
      <c r="V33" s="88"/>
      <c r="W33" s="88"/>
      <c r="X33" s="14">
        <v>284.52607999999998</v>
      </c>
      <c r="Y33" s="14">
        <v>547.59738424</v>
      </c>
      <c r="Z33" s="14">
        <v>428.27664957603241</v>
      </c>
      <c r="AA33" s="88"/>
      <c r="AB33" s="88">
        <f t="shared" si="1"/>
        <v>0</v>
      </c>
      <c r="AC33" s="1"/>
    </row>
    <row r="34" spans="2:29" s="19" customFormat="1" ht="17.100000000000001" customHeight="1" thickBot="1" x14ac:dyDescent="0.4">
      <c r="B34" s="32" t="s">
        <v>53</v>
      </c>
      <c r="C34" s="33">
        <f t="shared" ref="C34:K34" si="10">C33+C32</f>
        <v>0</v>
      </c>
      <c r="D34" s="91">
        <f t="shared" si="10"/>
        <v>125.25320980587406</v>
      </c>
      <c r="E34" s="91">
        <f t="shared" si="10"/>
        <v>142.66464657220132</v>
      </c>
      <c r="F34" s="91">
        <f t="shared" si="10"/>
        <v>0</v>
      </c>
      <c r="G34" s="91">
        <f t="shared" si="10"/>
        <v>1182.644553569331</v>
      </c>
      <c r="H34" s="91">
        <f t="shared" si="10"/>
        <v>2071.2972589425085</v>
      </c>
      <c r="I34" s="91">
        <f t="shared" si="10"/>
        <v>107.33865179397208</v>
      </c>
      <c r="J34" s="91">
        <f t="shared" si="10"/>
        <v>0</v>
      </c>
      <c r="K34" s="91">
        <f t="shared" si="10"/>
        <v>60.773876242004008</v>
      </c>
      <c r="L34" s="91"/>
      <c r="M34" s="91">
        <f>M33+M32</f>
        <v>15885.852929220615</v>
      </c>
      <c r="N34" s="91">
        <f t="shared" ref="N34:R34" si="11">N33+N32</f>
        <v>11320.110928571503</v>
      </c>
      <c r="O34" s="91">
        <f t="shared" si="11"/>
        <v>8842.3549920455898</v>
      </c>
      <c r="P34" s="91">
        <f t="shared" si="11"/>
        <v>49.85249844439997</v>
      </c>
      <c r="Q34" s="91">
        <f t="shared" si="11"/>
        <v>54.559613959408509</v>
      </c>
      <c r="R34" s="91">
        <f t="shared" si="11"/>
        <v>7330.3276569632681</v>
      </c>
      <c r="S34" s="91">
        <f>S33+S32</f>
        <v>1607.7863004709254</v>
      </c>
      <c r="T34" s="91">
        <f t="shared" ref="T34:Z34" si="12">T33+T32</f>
        <v>432.72187172597393</v>
      </c>
      <c r="U34" s="91">
        <f t="shared" si="12"/>
        <v>112.59751813481023</v>
      </c>
      <c r="V34" s="91">
        <f t="shared" si="12"/>
        <v>0</v>
      </c>
      <c r="W34" s="91">
        <f>W33+W32</f>
        <v>0</v>
      </c>
      <c r="X34" s="91">
        <f t="shared" si="12"/>
        <v>284.52607999999998</v>
      </c>
      <c r="Y34" s="91">
        <f t="shared" si="12"/>
        <v>547.59738424</v>
      </c>
      <c r="Z34" s="91">
        <f t="shared" si="12"/>
        <v>428.27664957603241</v>
      </c>
      <c r="AA34" s="91"/>
      <c r="AB34" s="91">
        <f t="shared" si="1"/>
        <v>0</v>
      </c>
      <c r="AC34" s="1"/>
    </row>
    <row r="35" spans="2:29" s="19" customFormat="1" ht="17.100000000000001" customHeight="1" x14ac:dyDescent="0.35">
      <c r="B35" s="42" t="s">
        <v>54</v>
      </c>
      <c r="C35" s="43">
        <f t="shared" ref="C35:Z35" si="13">IFERROR(C25/C12, " ")</f>
        <v>7.5945887947473867E-2</v>
      </c>
      <c r="D35" s="93">
        <f t="shared" si="13"/>
        <v>5.7388237933098672E-16</v>
      </c>
      <c r="E35" s="93">
        <f t="shared" si="13"/>
        <v>5.8560819856964791E-2</v>
      </c>
      <c r="F35" s="93">
        <f t="shared" si="13"/>
        <v>0</v>
      </c>
      <c r="G35" s="93">
        <f t="shared" si="13"/>
        <v>0</v>
      </c>
      <c r="H35" s="93">
        <f t="shared" si="13"/>
        <v>0</v>
      </c>
      <c r="I35" s="93">
        <f t="shared" si="13"/>
        <v>1.1492704998710014E-16</v>
      </c>
      <c r="J35" s="93">
        <f t="shared" si="13"/>
        <v>0</v>
      </c>
      <c r="K35" s="93">
        <f t="shared" si="13"/>
        <v>0</v>
      </c>
      <c r="L35" s="89"/>
      <c r="M35" s="93">
        <f t="shared" si="13"/>
        <v>6.2041933231065554E-4</v>
      </c>
      <c r="N35" s="93">
        <f t="shared" si="13"/>
        <v>1.8282201727902934E-2</v>
      </c>
      <c r="O35" s="93">
        <f t="shared" si="13"/>
        <v>1.5194159903817206E-16</v>
      </c>
      <c r="P35" s="93">
        <f t="shared" si="13"/>
        <v>5.1541805579128821E-3</v>
      </c>
      <c r="Q35" s="93">
        <f t="shared" si="13"/>
        <v>9.6371947362687943E-15</v>
      </c>
      <c r="R35" s="93">
        <f t="shared" si="13"/>
        <v>-3.2756987110397402E-17</v>
      </c>
      <c r="S35" s="93">
        <f t="shared" si="13"/>
        <v>-9.6207511752909545E-17</v>
      </c>
      <c r="T35" s="93">
        <f t="shared" si="13"/>
        <v>0</v>
      </c>
      <c r="U35" s="93">
        <f t="shared" si="13"/>
        <v>-3.282806332023832E-2</v>
      </c>
      <c r="V35" s="93">
        <f t="shared" si="13"/>
        <v>0</v>
      </c>
      <c r="W35" s="93" t="str">
        <f t="shared" si="13"/>
        <v xml:space="preserve"> </v>
      </c>
      <c r="X35" s="93">
        <f t="shared" si="13"/>
        <v>0</v>
      </c>
      <c r="Y35" s="93">
        <f t="shared" si="13"/>
        <v>0</v>
      </c>
      <c r="Z35" s="93">
        <f t="shared" si="13"/>
        <v>0</v>
      </c>
      <c r="AA35" s="98"/>
      <c r="AB35" s="98">
        <f t="shared" si="1"/>
        <v>0</v>
      </c>
      <c r="AC35" s="1"/>
    </row>
    <row r="36" spans="2:29" x14ac:dyDescent="0.35">
      <c r="M36" s="44"/>
      <c r="N36" s="85"/>
      <c r="O36" s="44"/>
      <c r="P36" s="44"/>
      <c r="R36" s="44"/>
    </row>
    <row r="37" spans="2:29" x14ac:dyDescent="0.35">
      <c r="D37" s="149" t="s">
        <v>0</v>
      </c>
      <c r="E37" s="150"/>
      <c r="F37" s="150"/>
      <c r="G37" s="150"/>
      <c r="H37" s="150"/>
      <c r="I37" s="150"/>
      <c r="J37" s="150"/>
      <c r="K37" s="150"/>
      <c r="L37" s="151"/>
      <c r="M37" s="152" t="s">
        <v>1</v>
      </c>
      <c r="N37" s="153"/>
      <c r="O37" s="153"/>
      <c r="P37" s="153"/>
      <c r="Q37" s="153"/>
      <c r="R37" s="153"/>
      <c r="S37" s="153"/>
      <c r="T37" s="153"/>
      <c r="U37" s="153"/>
      <c r="V37" s="153"/>
      <c r="W37" s="153"/>
      <c r="X37" s="153"/>
      <c r="Y37" s="153"/>
      <c r="Z37" s="153"/>
      <c r="AA37" s="154"/>
    </row>
    <row r="38" spans="2:29" ht="45.75" customHeight="1" x14ac:dyDescent="0.35">
      <c r="B38" s="2" t="s">
        <v>131</v>
      </c>
      <c r="C38" s="3" t="s">
        <v>83</v>
      </c>
      <c r="D38" s="3" t="s">
        <v>84</v>
      </c>
      <c r="E38" s="3" t="s">
        <v>85</v>
      </c>
      <c r="F38" s="3" t="s">
        <v>86</v>
      </c>
      <c r="G38" s="3" t="s">
        <v>87</v>
      </c>
      <c r="H38" s="113" t="s">
        <v>124</v>
      </c>
      <c r="I38" s="3" t="s">
        <v>89</v>
      </c>
      <c r="J38" s="3" t="s">
        <v>90</v>
      </c>
      <c r="K38" s="3" t="s">
        <v>125</v>
      </c>
      <c r="L38" s="3" t="s">
        <v>10</v>
      </c>
      <c r="M38" s="3" t="s">
        <v>92</v>
      </c>
      <c r="N38" s="3" t="s">
        <v>93</v>
      </c>
      <c r="O38" s="3" t="s">
        <v>94</v>
      </c>
      <c r="P38" s="3" t="s">
        <v>95</v>
      </c>
      <c r="Q38" s="3" t="s">
        <v>96</v>
      </c>
      <c r="R38" s="3" t="s">
        <v>97</v>
      </c>
      <c r="S38" s="3" t="s">
        <v>98</v>
      </c>
      <c r="T38" s="3" t="s">
        <v>99</v>
      </c>
      <c r="U38" s="3" t="s">
        <v>100</v>
      </c>
      <c r="V38" s="3" t="s">
        <v>101</v>
      </c>
      <c r="W38" s="3" t="s">
        <v>126</v>
      </c>
      <c r="X38" s="113" t="s">
        <v>127</v>
      </c>
      <c r="Y38" s="113" t="s">
        <v>128</v>
      </c>
      <c r="Z38" s="113" t="s">
        <v>129</v>
      </c>
      <c r="AA38" s="3" t="s">
        <v>22</v>
      </c>
      <c r="AB38" s="3" t="s">
        <v>23</v>
      </c>
    </row>
    <row r="39" spans="2:29" x14ac:dyDescent="0.35">
      <c r="B39" s="46" t="s">
        <v>55</v>
      </c>
      <c r="C39" s="47"/>
      <c r="D39" s="47"/>
      <c r="E39" s="94"/>
      <c r="F39" s="94"/>
      <c r="G39" s="94"/>
      <c r="H39" s="94"/>
      <c r="I39" s="94"/>
      <c r="J39" s="94"/>
      <c r="K39" s="94"/>
      <c r="L39" s="94"/>
      <c r="M39" s="106"/>
      <c r="N39" s="94"/>
      <c r="O39" s="106"/>
      <c r="P39" s="106"/>
      <c r="Q39" s="94"/>
      <c r="R39" s="106"/>
      <c r="S39" s="94"/>
      <c r="T39" s="94"/>
      <c r="U39" s="94"/>
      <c r="V39" s="94"/>
      <c r="W39" s="94"/>
      <c r="X39" s="94"/>
      <c r="Y39" s="94"/>
      <c r="Z39" s="94"/>
      <c r="AA39" s="94"/>
      <c r="AB39" s="99"/>
    </row>
    <row r="40" spans="2:29" x14ac:dyDescent="0.35">
      <c r="B40" s="51" t="s">
        <v>81</v>
      </c>
      <c r="C40" s="52"/>
      <c r="D40" s="52"/>
      <c r="E40" s="67"/>
      <c r="F40" s="95"/>
      <c r="G40" s="67">
        <v>190.960779787571</v>
      </c>
      <c r="H40" s="67"/>
      <c r="I40" s="67">
        <v>101.61845302294404</v>
      </c>
      <c r="J40" s="67"/>
      <c r="K40" s="67">
        <v>19.32421451765692</v>
      </c>
      <c r="L40" s="72"/>
      <c r="M40" s="107">
        <v>4692.6247536903165</v>
      </c>
      <c r="N40" s="67">
        <v>4143.4636517646568</v>
      </c>
      <c r="O40" s="107"/>
      <c r="P40" s="107">
        <v>20.670523695880636</v>
      </c>
      <c r="Q40" s="67"/>
      <c r="R40" s="107"/>
      <c r="S40" s="67"/>
      <c r="T40" s="67"/>
      <c r="U40" s="67">
        <v>64.199382906351318</v>
      </c>
      <c r="V40" s="67"/>
      <c r="W40" s="67"/>
      <c r="X40" s="67"/>
      <c r="Y40" s="67"/>
      <c r="Z40" s="67"/>
      <c r="AA40" s="72"/>
      <c r="AB40" s="72"/>
    </row>
    <row r="41" spans="2:29" x14ac:dyDescent="0.35">
      <c r="B41" s="51" t="s">
        <v>57</v>
      </c>
      <c r="C41" s="52"/>
      <c r="D41" s="52"/>
      <c r="E41" s="67"/>
      <c r="F41" s="95"/>
      <c r="G41" s="67">
        <v>991.5229541442244</v>
      </c>
      <c r="H41" s="67"/>
      <c r="I41" s="95"/>
      <c r="J41" s="95"/>
      <c r="K41" s="67">
        <v>1.4399653209161885</v>
      </c>
      <c r="L41" s="72"/>
      <c r="M41" s="107">
        <v>376.61780589273235</v>
      </c>
      <c r="N41" s="67">
        <v>817.03782770652754</v>
      </c>
      <c r="O41" s="107"/>
      <c r="P41" s="107">
        <v>29.181974748519337</v>
      </c>
      <c r="Q41" s="67"/>
      <c r="R41" s="107"/>
      <c r="S41" s="67"/>
      <c r="T41" s="67"/>
      <c r="U41" s="67">
        <v>45.579797006720554</v>
      </c>
      <c r="V41" s="67"/>
      <c r="W41" s="67"/>
      <c r="X41" s="67"/>
      <c r="Y41" s="67"/>
      <c r="Z41" s="67"/>
      <c r="AA41" s="72"/>
      <c r="AB41" s="72"/>
    </row>
    <row r="42" spans="2:29" x14ac:dyDescent="0.35">
      <c r="B42" s="55" t="s">
        <v>58</v>
      </c>
      <c r="C42" s="53"/>
      <c r="D42" s="53"/>
      <c r="E42" s="72"/>
      <c r="F42" s="96"/>
      <c r="G42" s="72">
        <f>SUM(G40:G41)</f>
        <v>1182.4837339317953</v>
      </c>
      <c r="H42" s="67"/>
      <c r="I42" s="72">
        <f t="shared" ref="I42:N42" si="14">SUM(I40:I41)</f>
        <v>101.61845302294404</v>
      </c>
      <c r="J42" s="72"/>
      <c r="K42" s="72">
        <f t="shared" si="14"/>
        <v>20.764179838573106</v>
      </c>
      <c r="L42" s="72"/>
      <c r="M42" s="72">
        <f t="shared" si="14"/>
        <v>5069.2425595830491</v>
      </c>
      <c r="N42" s="72">
        <f t="shared" si="14"/>
        <v>4960.5014794711842</v>
      </c>
      <c r="O42" s="107"/>
      <c r="P42" s="72">
        <f>SUM(P40:P41)</f>
        <v>49.85249844439997</v>
      </c>
      <c r="Q42" s="67"/>
      <c r="R42" s="107"/>
      <c r="S42" s="67"/>
      <c r="T42" s="67"/>
      <c r="U42" s="72">
        <f>SUM(U40:U41)</f>
        <v>109.77917991307187</v>
      </c>
      <c r="V42" s="67"/>
      <c r="W42" s="67"/>
      <c r="X42" s="67"/>
      <c r="Y42" s="67"/>
      <c r="Z42" s="67"/>
      <c r="AA42" s="72"/>
      <c r="AB42" s="72"/>
    </row>
    <row r="43" spans="2:29" x14ac:dyDescent="0.35">
      <c r="B43" s="51" t="s">
        <v>59</v>
      </c>
      <c r="C43" s="52"/>
      <c r="D43" s="52"/>
      <c r="E43" s="67"/>
      <c r="F43" s="95"/>
      <c r="G43" s="95"/>
      <c r="H43" s="67"/>
      <c r="I43" s="67"/>
      <c r="J43" s="67"/>
      <c r="K43" s="67"/>
      <c r="L43" s="72"/>
      <c r="M43" s="107">
        <v>386.33575529183867</v>
      </c>
      <c r="N43" s="67">
        <v>251.89306594512178</v>
      </c>
      <c r="O43" s="107">
        <v>0.20671344713648399</v>
      </c>
      <c r="P43" s="107"/>
      <c r="Q43" s="67"/>
      <c r="R43" s="107"/>
      <c r="S43" s="67"/>
      <c r="T43" s="67"/>
      <c r="U43" s="67">
        <v>2.818338221738351</v>
      </c>
      <c r="V43" s="67"/>
      <c r="W43" s="67"/>
      <c r="X43" s="67"/>
      <c r="Y43" s="67"/>
      <c r="Z43" s="67"/>
      <c r="AA43" s="72"/>
      <c r="AB43" s="72"/>
    </row>
    <row r="44" spans="2:29" x14ac:dyDescent="0.35">
      <c r="B44" s="51" t="s">
        <v>60</v>
      </c>
      <c r="C44" s="52"/>
      <c r="D44" s="52"/>
      <c r="E44" s="67"/>
      <c r="F44" s="95"/>
      <c r="G44" s="67">
        <v>0.16081963753576464</v>
      </c>
      <c r="H44" s="67"/>
      <c r="I44" s="67">
        <v>5.7201987710280378</v>
      </c>
      <c r="J44" s="67"/>
      <c r="K44" s="67"/>
      <c r="L44" s="72"/>
      <c r="M44" s="107">
        <v>1571.8723392843513</v>
      </c>
      <c r="N44" s="67">
        <v>235.12810538877423</v>
      </c>
      <c r="O44" s="107"/>
      <c r="P44" s="107"/>
      <c r="Q44" s="67"/>
      <c r="R44" s="107">
        <v>184.55806124958315</v>
      </c>
      <c r="S44" s="67"/>
      <c r="T44" s="67"/>
      <c r="U44" s="95"/>
      <c r="V44" s="67"/>
      <c r="W44" s="67"/>
      <c r="X44" s="67"/>
      <c r="Y44" s="67"/>
      <c r="Z44" s="67"/>
      <c r="AA44" s="72"/>
      <c r="AB44" s="72"/>
    </row>
    <row r="45" spans="2:29" x14ac:dyDescent="0.35">
      <c r="B45" s="51" t="s">
        <v>61</v>
      </c>
      <c r="C45" s="52"/>
      <c r="D45" s="52"/>
      <c r="E45" s="67"/>
      <c r="F45" s="95"/>
      <c r="G45" s="67"/>
      <c r="H45" s="67"/>
      <c r="I45" s="67"/>
      <c r="J45" s="67"/>
      <c r="K45" s="67"/>
      <c r="L45" s="72"/>
      <c r="M45" s="107">
        <v>2168.4672373071876</v>
      </c>
      <c r="N45" s="67">
        <v>142.0181711228538</v>
      </c>
      <c r="O45" s="107"/>
      <c r="P45" s="107"/>
      <c r="Q45" s="67"/>
      <c r="R45" s="107"/>
      <c r="S45" s="67"/>
      <c r="T45" s="67"/>
      <c r="U45" s="67"/>
      <c r="V45" s="67"/>
      <c r="W45" s="67"/>
      <c r="X45" s="67"/>
      <c r="Y45" s="67"/>
      <c r="Z45" s="67"/>
      <c r="AA45" s="72"/>
      <c r="AB45" s="72"/>
    </row>
    <row r="46" spans="2:29" x14ac:dyDescent="0.35">
      <c r="B46" s="56" t="s">
        <v>141</v>
      </c>
      <c r="C46" s="52"/>
      <c r="D46" s="52"/>
      <c r="E46" s="67"/>
      <c r="F46" s="95"/>
      <c r="G46" s="72">
        <f>SUM(G43:G45)</f>
        <v>0.16081963753576464</v>
      </c>
      <c r="H46" s="67"/>
      <c r="I46" s="72">
        <f>SUM(I43:I45)</f>
        <v>5.7201987710280378</v>
      </c>
      <c r="J46" s="72"/>
      <c r="K46" s="67"/>
      <c r="L46" s="72"/>
      <c r="M46" s="72">
        <f t="shared" ref="M46:X46" si="15">SUM(M43:M45)</f>
        <v>4126.675331883378</v>
      </c>
      <c r="N46" s="72">
        <f t="shared" si="15"/>
        <v>629.03934245674986</v>
      </c>
      <c r="O46" s="72">
        <f t="shared" si="15"/>
        <v>0.20671344713648399</v>
      </c>
      <c r="P46" s="72">
        <f t="shared" si="15"/>
        <v>0</v>
      </c>
      <c r="Q46" s="72">
        <f t="shared" si="15"/>
        <v>0</v>
      </c>
      <c r="R46" s="72">
        <f t="shared" si="15"/>
        <v>184.55806124958315</v>
      </c>
      <c r="S46" s="72">
        <f t="shared" si="15"/>
        <v>0</v>
      </c>
      <c r="T46" s="72">
        <f t="shared" si="15"/>
        <v>0</v>
      </c>
      <c r="U46" s="72">
        <f t="shared" si="15"/>
        <v>2.818338221738351</v>
      </c>
      <c r="V46" s="72">
        <f t="shared" si="15"/>
        <v>0</v>
      </c>
      <c r="W46" s="72">
        <f t="shared" si="15"/>
        <v>0</v>
      </c>
      <c r="X46" s="72">
        <f t="shared" si="15"/>
        <v>0</v>
      </c>
      <c r="Y46" s="72"/>
      <c r="Z46" s="72"/>
      <c r="AA46" s="72"/>
      <c r="AB46" s="72"/>
    </row>
    <row r="47" spans="2:29" x14ac:dyDescent="0.35">
      <c r="B47" s="51" t="s">
        <v>63</v>
      </c>
      <c r="C47" s="52"/>
      <c r="D47" s="52">
        <v>19.488871718632254</v>
      </c>
      <c r="E47" s="67">
        <v>16.367692435599718</v>
      </c>
      <c r="F47" s="95"/>
      <c r="G47" s="67"/>
      <c r="H47" s="67">
        <v>2071.2972589425085</v>
      </c>
      <c r="I47" s="67"/>
      <c r="J47" s="67"/>
      <c r="K47" s="67"/>
      <c r="L47" s="72"/>
      <c r="M47" s="107">
        <v>118.22935781815397</v>
      </c>
      <c r="N47" s="52">
        <v>0</v>
      </c>
      <c r="O47" s="107"/>
      <c r="P47" s="107"/>
      <c r="Q47" s="67"/>
      <c r="R47" s="107">
        <v>177.6105759612621</v>
      </c>
      <c r="S47" s="67">
        <v>0</v>
      </c>
      <c r="T47" s="67"/>
      <c r="U47" s="67"/>
      <c r="V47" s="67"/>
      <c r="W47" s="67"/>
      <c r="X47" s="67"/>
      <c r="Y47" s="67"/>
      <c r="Z47" s="67"/>
      <c r="AA47" s="72"/>
      <c r="AB47" s="72"/>
    </row>
    <row r="48" spans="2:29" x14ac:dyDescent="0.35">
      <c r="B48" s="51" t="s">
        <v>64</v>
      </c>
      <c r="C48" s="52"/>
      <c r="D48" s="52">
        <v>17.796796515028543</v>
      </c>
      <c r="E48" s="67">
        <v>16.323528458324489</v>
      </c>
      <c r="F48" s="95"/>
      <c r="G48" s="67"/>
      <c r="H48" s="67"/>
      <c r="I48" s="67"/>
      <c r="J48" s="67"/>
      <c r="K48" s="67">
        <v>40.009696403430901</v>
      </c>
      <c r="L48" s="72"/>
      <c r="M48" s="107">
        <v>1481.0324555999352</v>
      </c>
      <c r="N48" s="67">
        <v>276.39960526352797</v>
      </c>
      <c r="O48" s="107">
        <v>10.19517801313868</v>
      </c>
      <c r="P48" s="107"/>
      <c r="Q48" s="67"/>
      <c r="R48" s="107">
        <v>162.18995768121542</v>
      </c>
      <c r="S48" s="67">
        <v>505.83988074031095</v>
      </c>
      <c r="T48" s="67"/>
      <c r="U48" s="67"/>
      <c r="V48" s="67"/>
      <c r="W48" s="67"/>
      <c r="X48" s="67"/>
      <c r="Y48" s="67"/>
      <c r="Z48" s="67"/>
      <c r="AA48" s="72"/>
      <c r="AB48" s="72"/>
    </row>
    <row r="49" spans="2:30" x14ac:dyDescent="0.35">
      <c r="B49" s="51" t="s">
        <v>65</v>
      </c>
      <c r="C49" s="52"/>
      <c r="D49" s="52">
        <v>0.16248560205379683</v>
      </c>
      <c r="E49" s="67"/>
      <c r="F49" s="95"/>
      <c r="G49" s="67"/>
      <c r="H49" s="67"/>
      <c r="I49" s="67"/>
      <c r="J49" s="67"/>
      <c r="K49" s="67"/>
      <c r="L49" s="72"/>
      <c r="M49" s="107">
        <v>23.359192018997</v>
      </c>
      <c r="N49" s="67">
        <v>1.4635413158439687</v>
      </c>
      <c r="O49" s="107"/>
      <c r="P49" s="107"/>
      <c r="Q49" s="67"/>
      <c r="R49" s="107">
        <v>1.4808020588794069</v>
      </c>
      <c r="S49" s="67">
        <v>4.712449607280119</v>
      </c>
      <c r="T49" s="67"/>
      <c r="U49" s="67"/>
      <c r="V49" s="67"/>
      <c r="W49" s="67"/>
      <c r="X49" s="67"/>
      <c r="Y49" s="67"/>
      <c r="Z49" s="67"/>
      <c r="AA49" s="72"/>
      <c r="AB49" s="72"/>
    </row>
    <row r="50" spans="2:30" x14ac:dyDescent="0.35">
      <c r="B50" s="51" t="s">
        <v>66</v>
      </c>
      <c r="C50" s="52"/>
      <c r="D50" s="52">
        <v>1.1935890847775852</v>
      </c>
      <c r="E50" s="67"/>
      <c r="F50" s="95"/>
      <c r="G50" s="67"/>
      <c r="H50" s="67"/>
      <c r="I50" s="67"/>
      <c r="J50" s="67"/>
      <c r="K50" s="67"/>
      <c r="L50" s="72"/>
      <c r="M50" s="107">
        <v>189.91507180299604</v>
      </c>
      <c r="N50" s="67">
        <v>5.7294127146444475E-2</v>
      </c>
      <c r="O50" s="107"/>
      <c r="P50" s="107"/>
      <c r="Q50" s="67"/>
      <c r="R50" s="107">
        <v>10.877697173497561</v>
      </c>
      <c r="S50" s="67">
        <v>138.85888879486214</v>
      </c>
      <c r="T50" s="67"/>
      <c r="U50" s="67"/>
      <c r="V50" s="67"/>
      <c r="W50" s="67"/>
      <c r="X50" s="67"/>
      <c r="Y50" s="67"/>
      <c r="Z50" s="67"/>
      <c r="AA50" s="72"/>
      <c r="AB50" s="72"/>
    </row>
    <row r="51" spans="2:30" x14ac:dyDescent="0.35">
      <c r="B51" s="51" t="s">
        <v>67</v>
      </c>
      <c r="C51" s="52"/>
      <c r="D51" s="52"/>
      <c r="E51" s="67"/>
      <c r="F51" s="95"/>
      <c r="G51" s="67"/>
      <c r="H51" s="67"/>
      <c r="I51" s="67"/>
      <c r="J51" s="67"/>
      <c r="K51" s="67"/>
      <c r="L51" s="72"/>
      <c r="M51" s="107">
        <v>232.90918259028902</v>
      </c>
      <c r="N51" s="67">
        <v>19.269952560019178</v>
      </c>
      <c r="O51" s="107"/>
      <c r="P51" s="107"/>
      <c r="Q51" s="67"/>
      <c r="R51" s="107"/>
      <c r="S51" s="67">
        <v>215.10834541990801</v>
      </c>
      <c r="T51" s="67"/>
      <c r="U51" s="67"/>
      <c r="V51" s="67"/>
      <c r="W51" s="67"/>
      <c r="X51" s="67"/>
      <c r="Y51" s="67"/>
      <c r="Z51" s="67"/>
      <c r="AA51" s="72"/>
      <c r="AB51" s="72"/>
    </row>
    <row r="52" spans="2:30" x14ac:dyDescent="0.35">
      <c r="B52" s="51" t="s">
        <v>68</v>
      </c>
      <c r="C52" s="52"/>
      <c r="D52" s="52">
        <v>20.793210892249615</v>
      </c>
      <c r="E52" s="67"/>
      <c r="F52" s="95"/>
      <c r="G52" s="67"/>
      <c r="H52" s="67"/>
      <c r="I52" s="67"/>
      <c r="J52" s="67"/>
      <c r="K52" s="67"/>
      <c r="L52" s="72"/>
      <c r="M52" s="107">
        <v>685.91518863373051</v>
      </c>
      <c r="N52" s="67">
        <v>1.5889062488187871</v>
      </c>
      <c r="O52" s="107"/>
      <c r="P52" s="107"/>
      <c r="Q52" s="67"/>
      <c r="R52" s="107">
        <v>189.49758692934878</v>
      </c>
      <c r="S52" s="67">
        <v>19.073545793233407</v>
      </c>
      <c r="T52" s="67"/>
      <c r="U52" s="67"/>
      <c r="V52" s="67"/>
      <c r="W52" s="67"/>
      <c r="X52" s="67"/>
      <c r="Y52" s="67"/>
      <c r="Z52" s="67"/>
      <c r="AA52" s="72"/>
      <c r="AB52" s="72"/>
    </row>
    <row r="53" spans="2:30" x14ac:dyDescent="0.35">
      <c r="B53" s="51" t="s">
        <v>69</v>
      </c>
      <c r="C53" s="52"/>
      <c r="D53" s="52">
        <v>12.196318345837318</v>
      </c>
      <c r="E53" s="67">
        <v>109.9734256782771</v>
      </c>
      <c r="F53" s="95"/>
      <c r="G53" s="67"/>
      <c r="H53" s="67"/>
      <c r="I53" s="67"/>
      <c r="J53" s="67"/>
      <c r="K53" s="67"/>
      <c r="L53" s="72"/>
      <c r="M53" s="107">
        <v>1618.2454304652547</v>
      </c>
      <c r="N53" s="67">
        <v>77.562051065735631</v>
      </c>
      <c r="O53" s="67">
        <v>0.23592538660373172</v>
      </c>
      <c r="P53" s="67"/>
      <c r="Q53" s="67"/>
      <c r="R53" s="107">
        <v>111.15036094881221</v>
      </c>
      <c r="S53" s="67">
        <v>697.69196543146336</v>
      </c>
      <c r="T53" s="67">
        <v>432.72187172597393</v>
      </c>
      <c r="U53" s="67"/>
      <c r="V53" s="67"/>
      <c r="W53" s="67"/>
      <c r="X53" s="67"/>
      <c r="Y53" s="67"/>
      <c r="Z53" s="67"/>
      <c r="AA53" s="72"/>
      <c r="AB53" s="72"/>
    </row>
    <row r="54" spans="2:30" x14ac:dyDescent="0.35">
      <c r="B54" s="51" t="s">
        <v>70</v>
      </c>
      <c r="C54" s="52"/>
      <c r="D54" s="52">
        <v>3.9464971859152356</v>
      </c>
      <c r="E54" s="67"/>
      <c r="F54" s="95"/>
      <c r="G54" s="67"/>
      <c r="H54" s="67"/>
      <c r="I54" s="67"/>
      <c r="J54" s="67"/>
      <c r="K54" s="67"/>
      <c r="L54" s="72"/>
      <c r="M54" s="107">
        <v>305.30322163864776</v>
      </c>
      <c r="N54" s="67">
        <v>78.371093920354099</v>
      </c>
      <c r="O54" s="67">
        <v>0.59222301093675978</v>
      </c>
      <c r="P54" s="67"/>
      <c r="Q54" s="67"/>
      <c r="R54" s="107">
        <v>35.966147673380938</v>
      </c>
      <c r="S54" s="95"/>
      <c r="T54" s="67"/>
      <c r="U54" s="67"/>
      <c r="V54" s="67"/>
      <c r="W54" s="67"/>
      <c r="X54" s="67"/>
      <c r="Y54" s="67"/>
      <c r="Z54" s="67"/>
      <c r="AA54" s="72"/>
      <c r="AB54" s="72"/>
    </row>
    <row r="55" spans="2:30" x14ac:dyDescent="0.35">
      <c r="B55" s="51" t="s">
        <v>71</v>
      </c>
      <c r="C55" s="52"/>
      <c r="D55" s="52">
        <v>30.441394188435009</v>
      </c>
      <c r="E55" s="67"/>
      <c r="F55" s="95"/>
      <c r="G55" s="67"/>
      <c r="H55" s="67"/>
      <c r="I55" s="67"/>
      <c r="J55" s="67"/>
      <c r="K55" s="67"/>
      <c r="L55" s="72"/>
      <c r="M55" s="107">
        <v>955.17069138270358</v>
      </c>
      <c r="N55" s="67">
        <v>98.194866063035491</v>
      </c>
      <c r="O55" s="67"/>
      <c r="P55" s="67"/>
      <c r="Q55" s="67"/>
      <c r="R55" s="107">
        <v>277.42568338128535</v>
      </c>
      <c r="S55" s="67">
        <v>26.501224683867569</v>
      </c>
      <c r="T55" s="67"/>
      <c r="U55" s="67"/>
      <c r="V55" s="67"/>
      <c r="W55" s="67"/>
      <c r="X55" s="67"/>
      <c r="Y55" s="67"/>
      <c r="Z55" s="67"/>
      <c r="AA55" s="72"/>
      <c r="AB55" s="72"/>
      <c r="AD55" s="57"/>
    </row>
    <row r="56" spans="2:30" x14ac:dyDescent="0.35">
      <c r="B56" s="56" t="s">
        <v>136</v>
      </c>
      <c r="C56" s="52"/>
      <c r="D56" s="53">
        <f>SUM(D47:D55)</f>
        <v>106.01916353292935</v>
      </c>
      <c r="E56" s="72">
        <f t="shared" ref="E56:K56" si="16">SUM(E47:E55)</f>
        <v>142.66464657220132</v>
      </c>
      <c r="F56" s="72">
        <f t="shared" si="16"/>
        <v>0</v>
      </c>
      <c r="G56" s="72">
        <f t="shared" si="16"/>
        <v>0</v>
      </c>
      <c r="H56" s="72">
        <f t="shared" si="16"/>
        <v>2071.2972589425085</v>
      </c>
      <c r="I56" s="72">
        <f t="shared" si="16"/>
        <v>0</v>
      </c>
      <c r="J56" s="72"/>
      <c r="K56" s="72">
        <f t="shared" si="16"/>
        <v>40.009696403430901</v>
      </c>
      <c r="L56" s="72"/>
      <c r="M56" s="72">
        <f t="shared" ref="M56:X56" si="17">SUM(M47:M55)</f>
        <v>5610.0797919507077</v>
      </c>
      <c r="N56" s="72">
        <f t="shared" si="17"/>
        <v>552.90731056448158</v>
      </c>
      <c r="O56" s="72">
        <f>SUM(O47:O55)</f>
        <v>11.023326410679172</v>
      </c>
      <c r="P56" s="72">
        <f t="shared" si="17"/>
        <v>0</v>
      </c>
      <c r="Q56" s="72">
        <f t="shared" si="17"/>
        <v>0</v>
      </c>
      <c r="R56" s="72">
        <f t="shared" si="17"/>
        <v>966.19881180768186</v>
      </c>
      <c r="S56" s="72">
        <f t="shared" si="17"/>
        <v>1607.7863004709254</v>
      </c>
      <c r="T56" s="72">
        <f t="shared" si="17"/>
        <v>432.72187172597393</v>
      </c>
      <c r="U56" s="72">
        <f t="shared" si="17"/>
        <v>0</v>
      </c>
      <c r="V56" s="72">
        <f t="shared" si="17"/>
        <v>0</v>
      </c>
      <c r="W56" s="72">
        <f t="shared" si="17"/>
        <v>0</v>
      </c>
      <c r="X56" s="72">
        <f t="shared" si="17"/>
        <v>0</v>
      </c>
      <c r="Y56" s="72"/>
      <c r="Z56" s="72"/>
      <c r="AA56" s="72"/>
      <c r="AB56" s="72"/>
      <c r="AD56" s="57"/>
    </row>
    <row r="57" spans="2:30" x14ac:dyDescent="0.35">
      <c r="B57" s="56" t="s">
        <v>135</v>
      </c>
      <c r="C57" s="52">
        <f>+C58+C59+C60</f>
        <v>0</v>
      </c>
      <c r="D57" s="53">
        <f t="shared" ref="D57:K57" si="18">+D58+D59+D60</f>
        <v>19.234046272944717</v>
      </c>
      <c r="E57" s="52">
        <f t="shared" si="18"/>
        <v>0</v>
      </c>
      <c r="F57" s="52">
        <f t="shared" si="18"/>
        <v>0</v>
      </c>
      <c r="G57" s="52">
        <f t="shared" si="18"/>
        <v>0</v>
      </c>
      <c r="H57" s="52">
        <f t="shared" si="18"/>
        <v>0</v>
      </c>
      <c r="I57" s="52">
        <f t="shared" si="18"/>
        <v>0</v>
      </c>
      <c r="J57" s="52">
        <f t="shared" si="18"/>
        <v>0</v>
      </c>
      <c r="K57" s="52">
        <f t="shared" si="18"/>
        <v>0</v>
      </c>
      <c r="L57" s="72"/>
      <c r="M57" s="53">
        <f>+M58+M59+M60</f>
        <v>50.621199000000011</v>
      </c>
      <c r="N57" s="53">
        <f>+N58+N59+N60</f>
        <v>5020.8410647260152</v>
      </c>
      <c r="O57" s="53">
        <f>+O58+O59+O60</f>
        <v>7545.2135429173868</v>
      </c>
      <c r="P57" s="53">
        <f t="shared" ref="P57:S57" si="19">+P58+P59+P60</f>
        <v>0</v>
      </c>
      <c r="Q57" s="53">
        <f t="shared" si="19"/>
        <v>54.559613959408509</v>
      </c>
      <c r="R57" s="53">
        <f t="shared" si="19"/>
        <v>5726.1788843960503</v>
      </c>
      <c r="S57" s="53">
        <f t="shared" si="19"/>
        <v>0</v>
      </c>
      <c r="T57" s="53">
        <f t="shared" ref="T57" si="20">+T58+T59+T60</f>
        <v>0</v>
      </c>
      <c r="U57" s="53">
        <f t="shared" ref="U57" si="21">+U58+U59+U60</f>
        <v>0</v>
      </c>
      <c r="V57" s="53">
        <f t="shared" ref="V57" si="22">+V58+V59+V60</f>
        <v>0</v>
      </c>
      <c r="W57" s="53">
        <f t="shared" ref="W57" si="23">+W58+W59+W60</f>
        <v>0</v>
      </c>
      <c r="X57" s="53">
        <f t="shared" ref="X57" si="24">+X58+X59+X60</f>
        <v>0</v>
      </c>
      <c r="Y57" s="53">
        <f t="shared" ref="Y57" si="25">+Y58+Y59+Y60</f>
        <v>0</v>
      </c>
      <c r="Z57" s="53">
        <f t="shared" ref="Z57" si="26">+Z58+Z59+Z60</f>
        <v>0</v>
      </c>
      <c r="AA57" s="72"/>
      <c r="AB57" s="72"/>
    </row>
    <row r="58" spans="2:30" x14ac:dyDescent="0.35">
      <c r="B58" s="51" t="s">
        <v>132</v>
      </c>
      <c r="C58" s="52"/>
      <c r="D58" s="52">
        <v>19.234046272944717</v>
      </c>
      <c r="E58" s="72"/>
      <c r="F58" s="96"/>
      <c r="G58" s="72"/>
      <c r="H58" s="72"/>
      <c r="I58" s="72"/>
      <c r="J58" s="72"/>
      <c r="K58" s="72"/>
      <c r="L58" s="72"/>
      <c r="M58" s="72"/>
      <c r="N58" s="67">
        <v>5020.8410647260152</v>
      </c>
      <c r="O58" s="67">
        <v>7536.9547075455075</v>
      </c>
      <c r="P58" s="72"/>
      <c r="Q58" s="72"/>
      <c r="R58" s="67">
        <v>5726.1788843960503</v>
      </c>
      <c r="S58" s="72"/>
      <c r="T58" s="72"/>
      <c r="U58" s="72"/>
      <c r="V58" s="72"/>
      <c r="W58" s="72">
        <f>W26*W4</f>
        <v>0</v>
      </c>
      <c r="X58" s="72"/>
      <c r="Y58" s="72"/>
      <c r="Z58" s="72"/>
      <c r="AA58" s="72"/>
      <c r="AB58" s="72"/>
    </row>
    <row r="59" spans="2:30" x14ac:dyDescent="0.35">
      <c r="B59" s="51" t="s">
        <v>133</v>
      </c>
      <c r="C59" s="52"/>
      <c r="D59" s="53"/>
      <c r="E59" s="72"/>
      <c r="F59" s="96"/>
      <c r="G59" s="72"/>
      <c r="H59" s="72"/>
      <c r="I59" s="72"/>
      <c r="J59" s="72"/>
      <c r="K59" s="72"/>
      <c r="L59" s="72"/>
      <c r="M59" s="72"/>
      <c r="N59" s="72"/>
      <c r="O59" s="67">
        <v>8.2588353718794814</v>
      </c>
      <c r="P59" s="72"/>
      <c r="Q59" s="67">
        <v>54.559613959408509</v>
      </c>
      <c r="R59" s="72"/>
      <c r="S59" s="72"/>
      <c r="T59" s="72"/>
      <c r="U59" s="72"/>
      <c r="V59" s="72"/>
      <c r="W59" s="72"/>
      <c r="X59" s="72"/>
      <c r="Y59" s="72"/>
      <c r="Z59" s="72"/>
      <c r="AA59" s="72"/>
      <c r="AB59" s="72"/>
    </row>
    <row r="60" spans="2:30" x14ac:dyDescent="0.35">
      <c r="B60" s="51" t="s">
        <v>134</v>
      </c>
      <c r="C60" s="52"/>
      <c r="D60" s="53"/>
      <c r="E60" s="72"/>
      <c r="F60" s="96"/>
      <c r="G60" s="72"/>
      <c r="H60" s="72"/>
      <c r="I60" s="72"/>
      <c r="J60" s="72"/>
      <c r="K60" s="72"/>
      <c r="L60" s="72"/>
      <c r="M60" s="67">
        <v>50.621199000000011</v>
      </c>
      <c r="N60" s="72"/>
      <c r="O60" s="72"/>
      <c r="P60" s="72"/>
      <c r="Q60" s="72"/>
      <c r="R60" s="72"/>
      <c r="S60" s="72"/>
      <c r="T60" s="72"/>
      <c r="U60" s="72"/>
      <c r="V60" s="72"/>
      <c r="W60" s="72"/>
      <c r="X60" s="72"/>
      <c r="Y60" s="72"/>
      <c r="Z60" s="72"/>
      <c r="AA60" s="72"/>
      <c r="AB60" s="72"/>
    </row>
    <row r="61" spans="2:30" x14ac:dyDescent="0.35">
      <c r="B61" s="55" t="s">
        <v>139</v>
      </c>
      <c r="C61" s="52"/>
      <c r="D61" s="53"/>
      <c r="E61" s="72"/>
      <c r="F61" s="96"/>
      <c r="G61" s="72"/>
      <c r="H61" s="72"/>
      <c r="I61" s="72"/>
      <c r="J61" s="72"/>
      <c r="K61" s="72"/>
      <c r="L61" s="72"/>
      <c r="M61" s="72">
        <v>1029.2340468034815</v>
      </c>
      <c r="N61" s="96"/>
      <c r="O61" s="96"/>
      <c r="P61" s="72"/>
      <c r="Q61" s="72"/>
      <c r="R61" s="72">
        <v>453.3918995099533</v>
      </c>
      <c r="S61" s="72"/>
      <c r="T61" s="72"/>
      <c r="U61" s="72"/>
      <c r="V61" s="72"/>
      <c r="W61" s="72"/>
      <c r="X61" s="72"/>
      <c r="Y61" s="72"/>
      <c r="Z61" s="72"/>
      <c r="AA61" s="72"/>
      <c r="AB61" s="72"/>
      <c r="AD61" s="57"/>
    </row>
    <row r="62" spans="2:30" x14ac:dyDescent="0.35">
      <c r="B62" s="55" t="s">
        <v>140</v>
      </c>
      <c r="C62" s="52"/>
      <c r="D62" s="53"/>
      <c r="E62" s="72"/>
      <c r="F62" s="96"/>
      <c r="G62" s="72"/>
      <c r="H62" s="72"/>
      <c r="I62" s="72"/>
      <c r="J62" s="72"/>
      <c r="K62" s="72"/>
      <c r="L62" s="72"/>
      <c r="M62" s="72"/>
      <c r="N62" s="72">
        <v>156.82173135307056</v>
      </c>
      <c r="O62" s="72">
        <v>208.52100141512327</v>
      </c>
      <c r="P62" s="72"/>
      <c r="Q62" s="72"/>
      <c r="R62" s="72"/>
      <c r="S62" s="72"/>
      <c r="T62" s="72"/>
      <c r="U62" s="72"/>
      <c r="V62" s="72"/>
      <c r="W62" s="72"/>
      <c r="X62" s="72"/>
      <c r="Y62" s="72"/>
      <c r="Z62" s="72"/>
      <c r="AA62" s="72"/>
      <c r="AB62" s="72"/>
    </row>
    <row r="63" spans="2:30" ht="15" customHeight="1" x14ac:dyDescent="0.35">
      <c r="B63" s="59" t="s">
        <v>72</v>
      </c>
      <c r="C63" s="59"/>
      <c r="D63" s="60">
        <f>D42+D46+D56+D57+D61+D62</f>
        <v>125.25320980587406</v>
      </c>
      <c r="E63" s="60">
        <f t="shared" ref="E63:Z63" si="27">E42+E46+E56+E57+E61+E62</f>
        <v>142.66464657220132</v>
      </c>
      <c r="F63" s="60">
        <f t="shared" si="27"/>
        <v>0</v>
      </c>
      <c r="G63" s="60">
        <f t="shared" si="27"/>
        <v>1182.644553569331</v>
      </c>
      <c r="H63" s="60">
        <f t="shared" si="27"/>
        <v>2071.2972589425085</v>
      </c>
      <c r="I63" s="60">
        <f t="shared" si="27"/>
        <v>107.33865179397208</v>
      </c>
      <c r="J63" s="60">
        <f t="shared" si="27"/>
        <v>0</v>
      </c>
      <c r="K63" s="60">
        <f t="shared" si="27"/>
        <v>60.773876242004008</v>
      </c>
      <c r="L63" s="60"/>
      <c r="M63" s="60">
        <f t="shared" si="27"/>
        <v>15885.852929220615</v>
      </c>
      <c r="N63" s="60">
        <f t="shared" si="27"/>
        <v>11320.110928571503</v>
      </c>
      <c r="O63" s="60">
        <f t="shared" si="27"/>
        <v>7764.9645841903257</v>
      </c>
      <c r="P63" s="60">
        <f t="shared" si="27"/>
        <v>49.85249844439997</v>
      </c>
      <c r="Q63" s="60">
        <f t="shared" si="27"/>
        <v>54.559613959408509</v>
      </c>
      <c r="R63" s="60">
        <f t="shared" si="27"/>
        <v>7330.3276569632681</v>
      </c>
      <c r="S63" s="60">
        <f t="shared" si="27"/>
        <v>1607.7863004709254</v>
      </c>
      <c r="T63" s="60">
        <f t="shared" si="27"/>
        <v>432.72187172597393</v>
      </c>
      <c r="U63" s="60">
        <f t="shared" si="27"/>
        <v>112.59751813481023</v>
      </c>
      <c r="V63" s="60">
        <f t="shared" si="27"/>
        <v>0</v>
      </c>
      <c r="W63" s="60">
        <f t="shared" si="27"/>
        <v>0</v>
      </c>
      <c r="X63" s="60">
        <f t="shared" si="27"/>
        <v>0</v>
      </c>
      <c r="Y63" s="60">
        <f t="shared" si="27"/>
        <v>0</v>
      </c>
      <c r="Z63" s="60">
        <f t="shared" si="27"/>
        <v>0</v>
      </c>
      <c r="AA63" s="72"/>
      <c r="AB63" s="72"/>
    </row>
    <row r="64" spans="2:30" s="47" customFormat="1" x14ac:dyDescent="0.35">
      <c r="B64" s="62"/>
      <c r="C64" s="63"/>
      <c r="D64" s="64"/>
      <c r="E64" s="64"/>
      <c r="F64" s="64"/>
      <c r="G64" s="64"/>
      <c r="H64" s="64"/>
      <c r="I64" s="64"/>
      <c r="J64" s="64"/>
      <c r="K64" s="64"/>
      <c r="L64" s="64"/>
      <c r="M64" s="64"/>
      <c r="N64" s="64"/>
      <c r="O64" s="64"/>
      <c r="P64" s="64"/>
      <c r="Q64" s="64"/>
      <c r="R64" s="64"/>
      <c r="S64" s="64"/>
      <c r="T64" s="64"/>
      <c r="U64" s="64"/>
      <c r="V64" s="64"/>
      <c r="W64" s="64"/>
      <c r="X64" s="64"/>
      <c r="Y64" s="64"/>
      <c r="Z64" s="64"/>
      <c r="AA64" s="64"/>
      <c r="AB64" s="65"/>
      <c r="AC64" s="66"/>
    </row>
    <row r="65" spans="2:28" x14ac:dyDescent="0.35">
      <c r="B65" s="70"/>
    </row>
    <row r="66" spans="2:28" x14ac:dyDescent="0.35">
      <c r="D66" s="149" t="s">
        <v>0</v>
      </c>
      <c r="E66" s="150"/>
      <c r="F66" s="150"/>
      <c r="G66" s="150"/>
      <c r="H66" s="150"/>
      <c r="I66" s="150"/>
      <c r="J66" s="150"/>
      <c r="K66" s="150"/>
      <c r="L66" s="151"/>
      <c r="M66" s="152" t="s">
        <v>1</v>
      </c>
      <c r="N66" s="153"/>
      <c r="O66" s="153"/>
      <c r="P66" s="153"/>
      <c r="Q66" s="153"/>
      <c r="R66" s="153"/>
      <c r="S66" s="153"/>
      <c r="T66" s="153"/>
      <c r="U66" s="153"/>
      <c r="V66" s="153"/>
      <c r="W66" s="153"/>
      <c r="X66" s="153"/>
      <c r="Y66" s="153"/>
      <c r="Z66" s="153"/>
      <c r="AA66" s="154"/>
    </row>
    <row r="67" spans="2:28" ht="40.5" x14ac:dyDescent="0.35">
      <c r="B67" s="2" t="s">
        <v>131</v>
      </c>
      <c r="C67" s="3" t="s">
        <v>83</v>
      </c>
      <c r="D67" s="3" t="s">
        <v>84</v>
      </c>
      <c r="E67" s="3" t="s">
        <v>85</v>
      </c>
      <c r="F67" s="3" t="s">
        <v>86</v>
      </c>
      <c r="G67" s="3" t="s">
        <v>87</v>
      </c>
      <c r="H67" s="113" t="s">
        <v>124</v>
      </c>
      <c r="I67" s="3" t="s">
        <v>89</v>
      </c>
      <c r="J67" s="3" t="s">
        <v>90</v>
      </c>
      <c r="K67" s="3" t="s">
        <v>125</v>
      </c>
      <c r="L67" s="3" t="s">
        <v>10</v>
      </c>
      <c r="M67" s="3" t="s">
        <v>92</v>
      </c>
      <c r="N67" s="3" t="s">
        <v>93</v>
      </c>
      <c r="O67" s="3" t="s">
        <v>94</v>
      </c>
      <c r="P67" s="3" t="s">
        <v>95</v>
      </c>
      <c r="Q67" s="3" t="s">
        <v>96</v>
      </c>
      <c r="R67" s="3" t="s">
        <v>97</v>
      </c>
      <c r="S67" s="3" t="s">
        <v>98</v>
      </c>
      <c r="T67" s="3" t="s">
        <v>99</v>
      </c>
      <c r="U67" s="3" t="s">
        <v>100</v>
      </c>
      <c r="V67" s="3" t="s">
        <v>101</v>
      </c>
      <c r="W67" s="3" t="s">
        <v>126</v>
      </c>
      <c r="X67" s="113" t="s">
        <v>127</v>
      </c>
      <c r="Y67" s="113" t="s">
        <v>128</v>
      </c>
      <c r="Z67" s="113" t="s">
        <v>129</v>
      </c>
      <c r="AA67" s="3" t="s">
        <v>22</v>
      </c>
      <c r="AB67" s="3" t="s">
        <v>23</v>
      </c>
    </row>
    <row r="68" spans="2:28" x14ac:dyDescent="0.35">
      <c r="B68" s="46" t="s">
        <v>74</v>
      </c>
      <c r="C68" s="47"/>
      <c r="D68" s="47"/>
      <c r="E68" s="47"/>
      <c r="F68" s="47"/>
      <c r="G68" s="47"/>
      <c r="H68" s="47"/>
      <c r="I68" s="47"/>
      <c r="J68" s="47"/>
      <c r="K68" s="47"/>
      <c r="L68" s="47"/>
      <c r="M68" s="48"/>
      <c r="N68" s="47"/>
      <c r="O68" s="48"/>
      <c r="P68" s="48"/>
      <c r="Q68" s="47"/>
      <c r="R68" s="48"/>
      <c r="S68" s="47"/>
      <c r="T68" s="47"/>
      <c r="U68" s="47"/>
      <c r="V68" s="47"/>
      <c r="W68" s="47"/>
      <c r="X68" s="47"/>
      <c r="Y68" s="47"/>
      <c r="Z68" s="47"/>
      <c r="AA68" s="47"/>
      <c r="AB68" s="47"/>
    </row>
    <row r="69" spans="2:28" x14ac:dyDescent="0.35">
      <c r="B69" s="51" t="s">
        <v>81</v>
      </c>
      <c r="C69" s="52">
        <f>C40*Hoja1!C6</f>
        <v>0</v>
      </c>
      <c r="D69" s="52">
        <f>D40*Hoja1!D6</f>
        <v>0</v>
      </c>
      <c r="E69" s="52">
        <f>E40*Hoja1!E6</f>
        <v>0</v>
      </c>
      <c r="F69" s="52">
        <f>F40*Hoja1!F6</f>
        <v>0</v>
      </c>
      <c r="G69" s="52">
        <f>G40*Hoja1!G6</f>
        <v>20.02201474345727</v>
      </c>
      <c r="H69" s="52">
        <f>H40*Hoja1!H6</f>
        <v>0</v>
      </c>
      <c r="I69" s="52">
        <f>I40*Hoja1!I6</f>
        <v>21.985256809812729</v>
      </c>
      <c r="J69" s="52"/>
      <c r="K69" s="52">
        <f>K40*Hoja1!J6</f>
        <v>1.9324214517656912</v>
      </c>
      <c r="L69" s="52">
        <f>L40*Hoja1!K6</f>
        <v>0</v>
      </c>
      <c r="M69" s="52">
        <f>M40*Hoja1!L6</f>
        <v>2488.9223715230019</v>
      </c>
      <c r="N69" s="52">
        <f>N40*Hoja1!M6</f>
        <v>1862.4314257592573</v>
      </c>
      <c r="O69" s="52">
        <f>O40*Hoja1!N6</f>
        <v>0</v>
      </c>
      <c r="P69" s="52">
        <f>P40*Hoja1!O6</f>
        <v>0.32546616025840497</v>
      </c>
      <c r="Q69" s="52">
        <f>Q40*Hoja1!P6</f>
        <v>0</v>
      </c>
      <c r="R69" s="52">
        <f>R40*Hoja1!Q6</f>
        <v>0</v>
      </c>
      <c r="S69" s="52">
        <f>S40*Hoja1!R6</f>
        <v>0</v>
      </c>
      <c r="T69" s="52">
        <f>T40*Hoja1!S6</f>
        <v>0</v>
      </c>
      <c r="U69" s="52">
        <f>U40*Hoja1!T6</f>
        <v>12.763192582502652</v>
      </c>
      <c r="V69" s="52">
        <f>V40*Hoja1!U6</f>
        <v>0</v>
      </c>
      <c r="W69" s="52">
        <f>W40*Hoja1!V6</f>
        <v>0</v>
      </c>
      <c r="X69" s="52">
        <f>X40*Hoja1!W6</f>
        <v>0</v>
      </c>
      <c r="Y69" s="52">
        <f>Y40*Hoja1!X6</f>
        <v>0</v>
      </c>
      <c r="Z69" s="52">
        <f>Z40*Hoja1!Y6</f>
        <v>0</v>
      </c>
      <c r="AA69" s="52">
        <f>AA40*Hoja1!Z6</f>
        <v>0</v>
      </c>
      <c r="AB69" s="52">
        <f>AB40*Hoja1!AA6</f>
        <v>0</v>
      </c>
    </row>
    <row r="70" spans="2:28" x14ac:dyDescent="0.35">
      <c r="B70" s="51" t="s">
        <v>57</v>
      </c>
      <c r="C70" s="52">
        <f>C41*Hoja1!C7</f>
        <v>0</v>
      </c>
      <c r="D70" s="52">
        <f>D41*Hoja1!D7</f>
        <v>0</v>
      </c>
      <c r="E70" s="52">
        <f>E41*Hoja1!E7</f>
        <v>0</v>
      </c>
      <c r="F70" s="52">
        <f>F41*Hoja1!F7</f>
        <v>0</v>
      </c>
      <c r="G70" s="52">
        <f>G41*Hoja1!G7</f>
        <v>111.95970971135698</v>
      </c>
      <c r="H70" s="52">
        <f>H41*Hoja1!H7</f>
        <v>0</v>
      </c>
      <c r="I70" s="52">
        <f>I41*Hoja1!I7</f>
        <v>0</v>
      </c>
      <c r="J70" s="52"/>
      <c r="K70" s="52">
        <f>K41*Hoja1!J7</f>
        <v>0.14399653209161886</v>
      </c>
      <c r="L70" s="52">
        <f>L41*Hoja1!K7</f>
        <v>0</v>
      </c>
      <c r="M70" s="52">
        <f>M41*Hoja1!L7</f>
        <v>188.40856194335711</v>
      </c>
      <c r="N70" s="52">
        <f>N41*Hoja1!M7</f>
        <v>365.97027831526941</v>
      </c>
      <c r="O70" s="52">
        <f>O41*Hoja1!N7</f>
        <v>0</v>
      </c>
      <c r="P70" s="52">
        <f>P41*Hoja1!O7</f>
        <v>0.37318946993732172</v>
      </c>
      <c r="Q70" s="52">
        <f>Q41*Hoja1!P7</f>
        <v>0</v>
      </c>
      <c r="R70" s="52">
        <f>R41*Hoja1!Q7</f>
        <v>0</v>
      </c>
      <c r="S70" s="52">
        <f>S41*Hoja1!R7</f>
        <v>0</v>
      </c>
      <c r="T70" s="52">
        <f>T41*Hoja1!S7</f>
        <v>0</v>
      </c>
      <c r="U70" s="52">
        <f>U41*Hoja1!T7</f>
        <v>9.1159594013441101</v>
      </c>
      <c r="V70" s="52">
        <f>V41*Hoja1!U7</f>
        <v>0</v>
      </c>
      <c r="W70" s="52">
        <f>W41*Hoja1!V7</f>
        <v>0</v>
      </c>
      <c r="X70" s="52">
        <f>X41*Hoja1!W7</f>
        <v>0</v>
      </c>
      <c r="Y70" s="52">
        <f>Y41*Hoja1!X7</f>
        <v>0</v>
      </c>
      <c r="Z70" s="52">
        <f>Z41*Hoja1!Y7</f>
        <v>0</v>
      </c>
      <c r="AA70" s="52">
        <f>AA41*Hoja1!Z7</f>
        <v>0</v>
      </c>
      <c r="AB70" s="52">
        <f>AB41*Hoja1!AA7</f>
        <v>0</v>
      </c>
    </row>
    <row r="71" spans="2:28" x14ac:dyDescent="0.35">
      <c r="B71" s="55" t="s">
        <v>58</v>
      </c>
      <c r="C71" s="52">
        <f>SUM(C69:C70)</f>
        <v>0</v>
      </c>
      <c r="D71" s="52">
        <f t="shared" ref="D71:AA71" si="28">SUM(D69:D70)</f>
        <v>0</v>
      </c>
      <c r="E71" s="52">
        <f t="shared" si="28"/>
        <v>0</v>
      </c>
      <c r="F71" s="52">
        <f t="shared" si="28"/>
        <v>0</v>
      </c>
      <c r="G71" s="52">
        <f t="shared" si="28"/>
        <v>131.98172445481424</v>
      </c>
      <c r="H71" s="52">
        <f t="shared" si="28"/>
        <v>0</v>
      </c>
      <c r="I71" s="52">
        <f t="shared" si="28"/>
        <v>21.985256809812729</v>
      </c>
      <c r="J71" s="52">
        <f t="shared" si="28"/>
        <v>0</v>
      </c>
      <c r="K71" s="52">
        <f t="shared" si="28"/>
        <v>2.07641798385731</v>
      </c>
      <c r="L71" s="52">
        <f t="shared" si="28"/>
        <v>0</v>
      </c>
      <c r="M71" s="52">
        <f t="shared" si="28"/>
        <v>2677.3309334663591</v>
      </c>
      <c r="N71" s="52">
        <f t="shared" si="28"/>
        <v>2228.4017040745266</v>
      </c>
      <c r="O71" s="52">
        <f t="shared" si="28"/>
        <v>0</v>
      </c>
      <c r="P71" s="52">
        <f t="shared" si="28"/>
        <v>0.69865563019572674</v>
      </c>
      <c r="Q71" s="52">
        <f t="shared" si="28"/>
        <v>0</v>
      </c>
      <c r="R71" s="52">
        <f t="shared" si="28"/>
        <v>0</v>
      </c>
      <c r="S71" s="52">
        <f t="shared" si="28"/>
        <v>0</v>
      </c>
      <c r="T71" s="52">
        <f t="shared" si="28"/>
        <v>0</v>
      </c>
      <c r="U71" s="52">
        <f t="shared" si="28"/>
        <v>21.879151983846761</v>
      </c>
      <c r="V71" s="52">
        <f t="shared" si="28"/>
        <v>0</v>
      </c>
      <c r="W71" s="52">
        <f t="shared" si="28"/>
        <v>0</v>
      </c>
      <c r="X71" s="52">
        <f t="shared" si="28"/>
        <v>0</v>
      </c>
      <c r="Y71" s="52">
        <f t="shared" si="28"/>
        <v>0</v>
      </c>
      <c r="Z71" s="52">
        <f t="shared" si="28"/>
        <v>0</v>
      </c>
      <c r="AA71" s="52">
        <f t="shared" si="28"/>
        <v>0</v>
      </c>
      <c r="AB71" s="52">
        <f>AB42*Hoja1!AA8</f>
        <v>0</v>
      </c>
    </row>
    <row r="72" spans="2:28" x14ac:dyDescent="0.35">
      <c r="B72" s="51" t="s">
        <v>59</v>
      </c>
      <c r="C72" s="52">
        <f>C43*Hoja1!C9</f>
        <v>0</v>
      </c>
      <c r="D72" s="52">
        <f>D43*Hoja1!D9</f>
        <v>0</v>
      </c>
      <c r="E72" s="52">
        <f>E43*Hoja1!E9</f>
        <v>0</v>
      </c>
      <c r="F72" s="52">
        <f>F43*Hoja1!F9</f>
        <v>0</v>
      </c>
      <c r="G72" s="52">
        <f>G43*Hoja1!G9</f>
        <v>0</v>
      </c>
      <c r="H72" s="52">
        <f>H43*Hoja1!H9</f>
        <v>0</v>
      </c>
      <c r="I72" s="52">
        <f>I43*Hoja1!I9</f>
        <v>0</v>
      </c>
      <c r="J72" s="52"/>
      <c r="K72" s="52">
        <f>K43*Hoja1!J9</f>
        <v>0</v>
      </c>
      <c r="L72" s="52">
        <f>L43*Hoja1!K9</f>
        <v>0</v>
      </c>
      <c r="M72" s="52">
        <f>M43*Hoja1!L9</f>
        <v>233.52837864234152</v>
      </c>
      <c r="N72" s="52">
        <f>N43*Hoja1!M9</f>
        <v>113.35187967530479</v>
      </c>
      <c r="O72" s="52">
        <f>O43*Hoja1!N9</f>
        <v>2.9146596046244238E-2</v>
      </c>
      <c r="P72" s="52">
        <f>P43*Hoja1!O9</f>
        <v>0</v>
      </c>
      <c r="Q72" s="52">
        <f>Q43*Hoja1!P9</f>
        <v>0</v>
      </c>
      <c r="R72" s="52">
        <f>R43*Hoja1!Q9</f>
        <v>0</v>
      </c>
      <c r="S72" s="52">
        <f>S43*Hoja1!R9</f>
        <v>0</v>
      </c>
      <c r="T72" s="52">
        <f>T43*Hoja1!S9</f>
        <v>0</v>
      </c>
      <c r="U72" s="52">
        <f>U43*Hoja1!T9</f>
        <v>0.28183382217383512</v>
      </c>
      <c r="V72" s="52">
        <f>V43*Hoja1!U9</f>
        <v>0</v>
      </c>
      <c r="W72" s="52">
        <f>W43*Hoja1!V9</f>
        <v>0</v>
      </c>
      <c r="X72" s="52">
        <f>X43*Hoja1!W9</f>
        <v>0</v>
      </c>
      <c r="Y72" s="52">
        <f>Y43*Hoja1!X9</f>
        <v>0</v>
      </c>
      <c r="Z72" s="52">
        <f>Z43*Hoja1!Y9</f>
        <v>0</v>
      </c>
      <c r="AA72" s="52">
        <f>AA43*Hoja1!Z9</f>
        <v>0</v>
      </c>
      <c r="AB72" s="52">
        <f>AB43*Hoja1!AA9</f>
        <v>0</v>
      </c>
    </row>
    <row r="73" spans="2:28" x14ac:dyDescent="0.35">
      <c r="B73" s="51" t="s">
        <v>60</v>
      </c>
      <c r="C73" s="52">
        <f>C44*Hoja1!C10</f>
        <v>0</v>
      </c>
      <c r="D73" s="52">
        <f>D44*Hoja1!D10</f>
        <v>0</v>
      </c>
      <c r="E73" s="52">
        <f>E44*Hoja1!E10</f>
        <v>0</v>
      </c>
      <c r="F73" s="52">
        <f>F44*Hoja1!F10</f>
        <v>0</v>
      </c>
      <c r="G73" s="52">
        <f>G44*Hoja1!G10</f>
        <v>2.5813037116440191E-2</v>
      </c>
      <c r="H73" s="52">
        <f>H44*Hoja1!H10</f>
        <v>0</v>
      </c>
      <c r="I73" s="52">
        <f>I44*Hoja1!I10</f>
        <v>2.2880795084112151</v>
      </c>
      <c r="J73" s="52"/>
      <c r="K73" s="52">
        <f>K44*Hoja1!J10</f>
        <v>0</v>
      </c>
      <c r="L73" s="52">
        <f>L44*Hoja1!K10</f>
        <v>0</v>
      </c>
      <c r="M73" s="52">
        <f>M44*Hoja1!L10</f>
        <v>933.96644836477901</v>
      </c>
      <c r="N73" s="52">
        <f>N44*Hoja1!M10</f>
        <v>106.04190384548505</v>
      </c>
      <c r="O73" s="52">
        <f>O44*Hoja1!N10</f>
        <v>0</v>
      </c>
      <c r="P73" s="52">
        <f>P44*Hoja1!O10</f>
        <v>0</v>
      </c>
      <c r="Q73" s="52">
        <f>Q44*Hoja1!P10</f>
        <v>0</v>
      </c>
      <c r="R73" s="52">
        <f>R44*Hoja1!Q10</f>
        <v>131.48596775925776</v>
      </c>
      <c r="S73" s="52">
        <f>S44*Hoja1!R10</f>
        <v>0</v>
      </c>
      <c r="T73" s="52">
        <f>T44*Hoja1!S10</f>
        <v>0</v>
      </c>
      <c r="U73" s="52">
        <f>U44*Hoja1!T10</f>
        <v>0</v>
      </c>
      <c r="V73" s="52">
        <f>V44*Hoja1!U10</f>
        <v>0</v>
      </c>
      <c r="W73" s="52">
        <f>W44*Hoja1!V10</f>
        <v>0</v>
      </c>
      <c r="X73" s="52">
        <f>X44*Hoja1!W10</f>
        <v>0</v>
      </c>
      <c r="Y73" s="52">
        <f>Y44*Hoja1!X10</f>
        <v>0</v>
      </c>
      <c r="Z73" s="52">
        <f>Z44*Hoja1!Y10</f>
        <v>0</v>
      </c>
      <c r="AA73" s="52">
        <f>AA44*Hoja1!Z10</f>
        <v>0</v>
      </c>
      <c r="AB73" s="52">
        <f>AB44*Hoja1!AA10</f>
        <v>0</v>
      </c>
    </row>
    <row r="74" spans="2:28" x14ac:dyDescent="0.35">
      <c r="B74" s="51" t="s">
        <v>61</v>
      </c>
      <c r="C74" s="52">
        <f>C45*Hoja1!C11</f>
        <v>0</v>
      </c>
      <c r="D74" s="52">
        <f>D45*Hoja1!D11</f>
        <v>0</v>
      </c>
      <c r="E74" s="52">
        <f>E45*Hoja1!E11</f>
        <v>0</v>
      </c>
      <c r="F74" s="52">
        <f>F45*Hoja1!F11</f>
        <v>0</v>
      </c>
      <c r="G74" s="52">
        <f>G45*Hoja1!G11</f>
        <v>0</v>
      </c>
      <c r="H74" s="52">
        <f>H45*Hoja1!H11</f>
        <v>0</v>
      </c>
      <c r="I74" s="52">
        <f>I45*Hoja1!I11</f>
        <v>0</v>
      </c>
      <c r="J74" s="52"/>
      <c r="K74" s="52">
        <f>K45*Hoja1!J11</f>
        <v>0</v>
      </c>
      <c r="L74" s="52">
        <f>L45*Hoja1!K11</f>
        <v>0</v>
      </c>
      <c r="M74" s="52">
        <f>M45*Hoja1!L11</f>
        <v>977.94402854974453</v>
      </c>
      <c r="N74" s="52">
        <f>N45*Hoja1!M11</f>
        <v>71.0090855614269</v>
      </c>
      <c r="O74" s="52">
        <f>O45*Hoja1!N11</f>
        <v>0</v>
      </c>
      <c r="P74" s="52">
        <f>P45*Hoja1!O11</f>
        <v>0</v>
      </c>
      <c r="Q74" s="52">
        <f>Q45*Hoja1!P11</f>
        <v>0</v>
      </c>
      <c r="R74" s="52">
        <f>R45*Hoja1!Q11</f>
        <v>0</v>
      </c>
      <c r="S74" s="52">
        <f>S45*Hoja1!R11</f>
        <v>0</v>
      </c>
      <c r="T74" s="52">
        <f>T45*Hoja1!S11</f>
        <v>0</v>
      </c>
      <c r="U74" s="52">
        <f>U45*Hoja1!T11</f>
        <v>0</v>
      </c>
      <c r="V74" s="52">
        <f>V45*Hoja1!U11</f>
        <v>0</v>
      </c>
      <c r="W74" s="52">
        <f>W45*Hoja1!V11</f>
        <v>0</v>
      </c>
      <c r="X74" s="52">
        <f>X45*Hoja1!W11</f>
        <v>0</v>
      </c>
      <c r="Y74" s="52">
        <f>Y45*Hoja1!X11</f>
        <v>0</v>
      </c>
      <c r="Z74" s="52">
        <f>Z45*Hoja1!Y11</f>
        <v>0</v>
      </c>
      <c r="AA74" s="52">
        <f>AA45*Hoja1!Z11</f>
        <v>0</v>
      </c>
      <c r="AB74" s="52">
        <f>AB45*Hoja1!AA11</f>
        <v>0</v>
      </c>
    </row>
    <row r="75" spans="2:28" x14ac:dyDescent="0.35">
      <c r="B75" s="56" t="s">
        <v>141</v>
      </c>
      <c r="C75" s="52">
        <f>SUM(C72:C74)</f>
        <v>0</v>
      </c>
      <c r="D75" s="52">
        <f t="shared" ref="D75:AB75" si="29">SUM(D72:D74)</f>
        <v>0</v>
      </c>
      <c r="E75" s="52">
        <f t="shared" si="29"/>
        <v>0</v>
      </c>
      <c r="F75" s="52">
        <f t="shared" si="29"/>
        <v>0</v>
      </c>
      <c r="G75" s="52">
        <f t="shared" si="29"/>
        <v>2.5813037116440191E-2</v>
      </c>
      <c r="H75" s="52">
        <f t="shared" si="29"/>
        <v>0</v>
      </c>
      <c r="I75" s="52">
        <f t="shared" si="29"/>
        <v>2.2880795084112151</v>
      </c>
      <c r="J75" s="52">
        <f t="shared" si="29"/>
        <v>0</v>
      </c>
      <c r="K75" s="52">
        <f t="shared" si="29"/>
        <v>0</v>
      </c>
      <c r="L75" s="52">
        <f t="shared" si="29"/>
        <v>0</v>
      </c>
      <c r="M75" s="52">
        <f t="shared" si="29"/>
        <v>2145.4388555568648</v>
      </c>
      <c r="N75" s="52">
        <f t="shared" si="29"/>
        <v>290.40286908221674</v>
      </c>
      <c r="O75" s="52">
        <f t="shared" si="29"/>
        <v>2.9146596046244238E-2</v>
      </c>
      <c r="P75" s="52">
        <f t="shared" si="29"/>
        <v>0</v>
      </c>
      <c r="Q75" s="52">
        <f t="shared" si="29"/>
        <v>0</v>
      </c>
      <c r="R75" s="52">
        <f t="shared" si="29"/>
        <v>131.48596775925776</v>
      </c>
      <c r="S75" s="52">
        <f t="shared" si="29"/>
        <v>0</v>
      </c>
      <c r="T75" s="52">
        <f t="shared" si="29"/>
        <v>0</v>
      </c>
      <c r="U75" s="52">
        <f t="shared" si="29"/>
        <v>0.28183382217383512</v>
      </c>
      <c r="V75" s="52">
        <f t="shared" si="29"/>
        <v>0</v>
      </c>
      <c r="W75" s="52">
        <f t="shared" si="29"/>
        <v>0</v>
      </c>
      <c r="X75" s="52">
        <f t="shared" si="29"/>
        <v>0</v>
      </c>
      <c r="Y75" s="52">
        <f t="shared" si="29"/>
        <v>0</v>
      </c>
      <c r="Z75" s="52">
        <f t="shared" si="29"/>
        <v>0</v>
      </c>
      <c r="AA75" s="52">
        <f t="shared" si="29"/>
        <v>0</v>
      </c>
      <c r="AB75" s="52">
        <f t="shared" si="29"/>
        <v>0</v>
      </c>
    </row>
    <row r="76" spans="2:28" x14ac:dyDescent="0.35">
      <c r="B76" s="51" t="s">
        <v>63</v>
      </c>
      <c r="C76" s="52">
        <f>C47*Hoja1!C13</f>
        <v>0</v>
      </c>
      <c r="D76" s="52">
        <f>D47*Hoja1!D13</f>
        <v>13.642210203042577</v>
      </c>
      <c r="E76" s="52">
        <f>E47*Hoja1!E13</f>
        <v>0</v>
      </c>
      <c r="F76" s="52">
        <f>F47*Hoja1!F13</f>
        <v>0</v>
      </c>
      <c r="G76" s="52">
        <f>G47*Hoja1!G13</f>
        <v>0</v>
      </c>
      <c r="H76" s="52">
        <f>H47*Hoja1!H13</f>
        <v>1346.3432183126306</v>
      </c>
      <c r="I76" s="52">
        <f>I47*Hoja1!I13</f>
        <v>0</v>
      </c>
      <c r="J76" s="52"/>
      <c r="K76" s="52">
        <f>K47*Hoja1!J13</f>
        <v>0</v>
      </c>
      <c r="L76" s="52">
        <f>L47*Hoja1!K13</f>
        <v>0</v>
      </c>
      <c r="M76" s="52">
        <f>M47*Hoja1!L13</f>
        <v>98.374109834592787</v>
      </c>
      <c r="N76" s="52">
        <f>N47*Hoja1!M13</f>
        <v>0</v>
      </c>
      <c r="O76" s="52">
        <f>O47*Hoja1!N13</f>
        <v>0</v>
      </c>
      <c r="P76" s="52">
        <f>P47*Hoja1!O13</f>
        <v>0</v>
      </c>
      <c r="Q76" s="52">
        <f>Q47*Hoja1!P13</f>
        <v>0</v>
      </c>
      <c r="R76" s="52">
        <f>R47*Hoja1!Q13</f>
        <v>42.626538233239124</v>
      </c>
      <c r="S76" s="52">
        <f>S47*Hoja1!R13</f>
        <v>0</v>
      </c>
      <c r="T76" s="52">
        <f>T47*Hoja1!S13</f>
        <v>0</v>
      </c>
      <c r="U76" s="52">
        <f>U47*Hoja1!T13</f>
        <v>0</v>
      </c>
      <c r="V76" s="52">
        <f>V47*Hoja1!U13</f>
        <v>0</v>
      </c>
      <c r="W76" s="52">
        <f>W47*Hoja1!V13</f>
        <v>0</v>
      </c>
      <c r="X76" s="52">
        <f>X47*Hoja1!W13</f>
        <v>0</v>
      </c>
      <c r="Y76" s="52">
        <f>Y47*Hoja1!X13</f>
        <v>0</v>
      </c>
      <c r="Z76" s="52">
        <f>Z47*Hoja1!Y13</f>
        <v>0</v>
      </c>
      <c r="AA76" s="52">
        <f>AA47*Hoja1!Z13</f>
        <v>0</v>
      </c>
      <c r="AB76" s="52">
        <f>AB47*Hoja1!AA13</f>
        <v>0</v>
      </c>
    </row>
    <row r="77" spans="2:28" x14ac:dyDescent="0.35">
      <c r="B77" s="51" t="s">
        <v>64</v>
      </c>
      <c r="C77" s="52">
        <f>C48*Hoja1!C14</f>
        <v>0</v>
      </c>
      <c r="D77" s="52">
        <f>D48*Hoja1!D14</f>
        <v>12.45775756051998</v>
      </c>
      <c r="E77" s="52">
        <f>E48*Hoja1!E14</f>
        <v>0</v>
      </c>
      <c r="F77" s="52">
        <f>F48*Hoja1!F14</f>
        <v>0</v>
      </c>
      <c r="G77" s="52">
        <f>G48*Hoja1!G14</f>
        <v>0</v>
      </c>
      <c r="H77" s="52">
        <f>H48*Hoja1!H14</f>
        <v>0</v>
      </c>
      <c r="I77" s="52">
        <f>I48*Hoja1!I14</f>
        <v>0</v>
      </c>
      <c r="J77" s="52"/>
      <c r="K77" s="52">
        <f>K48*Hoja1!J14</f>
        <v>14.003393741200812</v>
      </c>
      <c r="L77" s="52">
        <f>L48*Hoja1!K14</f>
        <v>0</v>
      </c>
      <c r="M77" s="52">
        <f>M48*Hoja1!L14</f>
        <v>1177.7093128132963</v>
      </c>
      <c r="N77" s="52">
        <f>N48*Hoja1!M14</f>
        <v>117.54109712398704</v>
      </c>
      <c r="O77" s="52">
        <f>O48*Hoja1!N14</f>
        <v>1.8351320423649622</v>
      </c>
      <c r="P77" s="52">
        <f>P48*Hoja1!O14</f>
        <v>0</v>
      </c>
      <c r="Q77" s="52">
        <f>Q48*Hoja1!P14</f>
        <v>0</v>
      </c>
      <c r="R77" s="52">
        <f>R48*Hoja1!Q14</f>
        <v>106.82440256609125</v>
      </c>
      <c r="S77" s="52">
        <f>S48*Hoja1!R14</f>
        <v>318.67912486639591</v>
      </c>
      <c r="T77" s="52">
        <f>T48*Hoja1!S14</f>
        <v>0</v>
      </c>
      <c r="U77" s="52">
        <f>U48*Hoja1!T14</f>
        <v>0</v>
      </c>
      <c r="V77" s="52">
        <f>V48*Hoja1!U14</f>
        <v>0</v>
      </c>
      <c r="W77" s="52">
        <f>W48*Hoja1!V14</f>
        <v>0</v>
      </c>
      <c r="X77" s="52">
        <f>X48*Hoja1!W14</f>
        <v>0</v>
      </c>
      <c r="Y77" s="52">
        <f>Y48*Hoja1!X14</f>
        <v>0</v>
      </c>
      <c r="Z77" s="52">
        <f>Z48*Hoja1!Y14</f>
        <v>0</v>
      </c>
      <c r="AA77" s="52">
        <f>AA48*Hoja1!Z14</f>
        <v>0</v>
      </c>
      <c r="AB77" s="52">
        <f>AB48*Hoja1!AA14</f>
        <v>0</v>
      </c>
    </row>
    <row r="78" spans="2:28" x14ac:dyDescent="0.35">
      <c r="B78" s="51" t="s">
        <v>65</v>
      </c>
      <c r="C78" s="52">
        <f>C49*Hoja1!C15</f>
        <v>0</v>
      </c>
      <c r="D78" s="52">
        <f>D49*Hoja1!D15</f>
        <v>0.11373992143765778</v>
      </c>
      <c r="E78" s="52">
        <f>E49*Hoja1!E15</f>
        <v>0</v>
      </c>
      <c r="F78" s="52">
        <f>F49*Hoja1!F15</f>
        <v>0</v>
      </c>
      <c r="G78" s="52">
        <f>G49*Hoja1!G15</f>
        <v>0</v>
      </c>
      <c r="H78" s="52">
        <f>H49*Hoja1!H15</f>
        <v>0</v>
      </c>
      <c r="I78" s="52">
        <f>I49*Hoja1!I15</f>
        <v>0</v>
      </c>
      <c r="J78" s="52"/>
      <c r="K78" s="52">
        <f>K49*Hoja1!J15</f>
        <v>0</v>
      </c>
      <c r="L78" s="52">
        <f>L49*Hoja1!K15</f>
        <v>0</v>
      </c>
      <c r="M78" s="52">
        <f>M49*Hoja1!L15</f>
        <v>17.704489152458599</v>
      </c>
      <c r="N78" s="52">
        <f>N49*Hoja1!M15</f>
        <v>0.40846709665726699</v>
      </c>
      <c r="O78" s="52">
        <f>O49*Hoja1!N15</f>
        <v>0</v>
      </c>
      <c r="P78" s="52">
        <f>P49*Hoja1!O15</f>
        <v>0</v>
      </c>
      <c r="Q78" s="52">
        <f>Q49*Hoja1!P15</f>
        <v>0</v>
      </c>
      <c r="R78" s="52">
        <f>R49*Hoja1!Q15</f>
        <v>0.97732935886040861</v>
      </c>
      <c r="S78" s="52">
        <f>S49*Hoja1!R15</f>
        <v>2.968843252586475</v>
      </c>
      <c r="T78" s="52">
        <f>T49*Hoja1!S15</f>
        <v>0</v>
      </c>
      <c r="U78" s="52">
        <f>U49*Hoja1!T15</f>
        <v>0</v>
      </c>
      <c r="V78" s="52">
        <f>V49*Hoja1!U15</f>
        <v>0</v>
      </c>
      <c r="W78" s="52">
        <f>W49*Hoja1!V15</f>
        <v>0</v>
      </c>
      <c r="X78" s="52">
        <f>X49*Hoja1!W15</f>
        <v>0</v>
      </c>
      <c r="Y78" s="52">
        <f>Y49*Hoja1!X15</f>
        <v>0</v>
      </c>
      <c r="Z78" s="52">
        <f>Z49*Hoja1!Y15</f>
        <v>0</v>
      </c>
      <c r="AA78" s="52">
        <f>AA49*Hoja1!Z15</f>
        <v>0</v>
      </c>
      <c r="AB78" s="52">
        <f>AB49*Hoja1!AA15</f>
        <v>0</v>
      </c>
    </row>
    <row r="79" spans="2:28" x14ac:dyDescent="0.35">
      <c r="B79" s="51" t="s">
        <v>66</v>
      </c>
      <c r="C79" s="52">
        <f>C50*Hoja1!C16</f>
        <v>0</v>
      </c>
      <c r="D79" s="52">
        <f>D50*Hoja1!D16</f>
        <v>0.83551235934430967</v>
      </c>
      <c r="E79" s="52">
        <f>E50*Hoja1!E16</f>
        <v>0</v>
      </c>
      <c r="F79" s="52">
        <f>F50*Hoja1!F16</f>
        <v>0</v>
      </c>
      <c r="G79" s="52">
        <f>G50*Hoja1!G16</f>
        <v>0</v>
      </c>
      <c r="H79" s="52">
        <f>H50*Hoja1!H16</f>
        <v>0</v>
      </c>
      <c r="I79" s="52">
        <f>I50*Hoja1!I16</f>
        <v>0</v>
      </c>
      <c r="J79" s="52"/>
      <c r="K79" s="52">
        <f>K50*Hoja1!J16</f>
        <v>0</v>
      </c>
      <c r="L79" s="52">
        <f>L50*Hoja1!K16</f>
        <v>0</v>
      </c>
      <c r="M79" s="52">
        <f>M50*Hoja1!L16</f>
        <v>153.99462943694803</v>
      </c>
      <c r="N79" s="52">
        <f>N50*Hoja1!M16</f>
        <v>3.609530010226001E-2</v>
      </c>
      <c r="O79" s="52">
        <f>O50*Hoja1!N16</f>
        <v>0</v>
      </c>
      <c r="P79" s="52">
        <f>P50*Hoja1!O16</f>
        <v>0</v>
      </c>
      <c r="Q79" s="52">
        <f>Q50*Hoja1!P16</f>
        <v>0</v>
      </c>
      <c r="R79" s="52">
        <f>R50*Hoja1!Q16</f>
        <v>7.1792801345083905</v>
      </c>
      <c r="S79" s="52">
        <f>S50*Hoja1!R16</f>
        <v>87.481099940763144</v>
      </c>
      <c r="T79" s="52">
        <f>T50*Hoja1!S16</f>
        <v>0</v>
      </c>
      <c r="U79" s="52">
        <f>U50*Hoja1!T16</f>
        <v>0</v>
      </c>
      <c r="V79" s="52">
        <f>V50*Hoja1!U16</f>
        <v>0</v>
      </c>
      <c r="W79" s="52">
        <f>W50*Hoja1!V16</f>
        <v>0</v>
      </c>
      <c r="X79" s="52">
        <f>X50*Hoja1!W16</f>
        <v>0</v>
      </c>
      <c r="Y79" s="52">
        <f>Y50*Hoja1!X16</f>
        <v>0</v>
      </c>
      <c r="Z79" s="52">
        <f>Z50*Hoja1!Y16</f>
        <v>0</v>
      </c>
      <c r="AA79" s="52">
        <f>AA50*Hoja1!Z16</f>
        <v>0</v>
      </c>
      <c r="AB79" s="52">
        <f>AB50*Hoja1!AA16</f>
        <v>0</v>
      </c>
    </row>
    <row r="80" spans="2:28" x14ac:dyDescent="0.35">
      <c r="B80" s="51" t="s">
        <v>67</v>
      </c>
      <c r="C80" s="52">
        <f>C51*Hoja1!C17</f>
        <v>0</v>
      </c>
      <c r="D80" s="52">
        <f>D51*Hoja1!D17</f>
        <v>0</v>
      </c>
      <c r="E80" s="52">
        <f>E51*Hoja1!E17</f>
        <v>0</v>
      </c>
      <c r="F80" s="52">
        <f>F51*Hoja1!F17</f>
        <v>0</v>
      </c>
      <c r="G80" s="52">
        <f>G51*Hoja1!G17</f>
        <v>0</v>
      </c>
      <c r="H80" s="52">
        <f>H51*Hoja1!H17</f>
        <v>0</v>
      </c>
      <c r="I80" s="52">
        <f>I51*Hoja1!I17</f>
        <v>0</v>
      </c>
      <c r="J80" s="52"/>
      <c r="K80" s="52">
        <f>K51*Hoja1!J17</f>
        <v>0</v>
      </c>
      <c r="L80" s="52">
        <f>L51*Hoja1!K17</f>
        <v>0</v>
      </c>
      <c r="M80" s="52">
        <f>M51*Hoja1!L17</f>
        <v>176.47606279000411</v>
      </c>
      <c r="N80" s="52">
        <f>N51*Hoja1!M17</f>
        <v>12.118822193586764</v>
      </c>
      <c r="O80" s="52">
        <f>O51*Hoja1!N17</f>
        <v>0</v>
      </c>
      <c r="P80" s="52">
        <f>P51*Hoja1!O17</f>
        <v>0</v>
      </c>
      <c r="Q80" s="52">
        <f>Q51*Hoja1!P17</f>
        <v>0</v>
      </c>
      <c r="R80" s="52">
        <f>R51*Hoja1!Q17</f>
        <v>0</v>
      </c>
      <c r="S80" s="52">
        <f>S51*Hoja1!R17</f>
        <v>135.51825761454205</v>
      </c>
      <c r="T80" s="52">
        <f>T51*Hoja1!S17</f>
        <v>0</v>
      </c>
      <c r="U80" s="52">
        <f>U51*Hoja1!T17</f>
        <v>0</v>
      </c>
      <c r="V80" s="52">
        <f>V51*Hoja1!U17</f>
        <v>0</v>
      </c>
      <c r="W80" s="52">
        <f>W51*Hoja1!V17</f>
        <v>0</v>
      </c>
      <c r="X80" s="52">
        <f>X51*Hoja1!W17</f>
        <v>0</v>
      </c>
      <c r="Y80" s="52">
        <f>Y51*Hoja1!X17</f>
        <v>0</v>
      </c>
      <c r="Z80" s="52">
        <f>Z51*Hoja1!Y17</f>
        <v>0</v>
      </c>
      <c r="AA80" s="52">
        <f>AA51*Hoja1!Z17</f>
        <v>0</v>
      </c>
      <c r="AB80" s="52">
        <f>AB51*Hoja1!AA17</f>
        <v>0</v>
      </c>
    </row>
    <row r="81" spans="2:28" x14ac:dyDescent="0.35">
      <c r="B81" s="51" t="s">
        <v>68</v>
      </c>
      <c r="C81" s="52">
        <f>C52*Hoja1!C18</f>
        <v>0</v>
      </c>
      <c r="D81" s="52">
        <f>D52*Hoja1!D18</f>
        <v>14.555247624574728</v>
      </c>
      <c r="E81" s="52">
        <f>E52*Hoja1!E18</f>
        <v>0</v>
      </c>
      <c r="F81" s="52">
        <f>F52*Hoja1!F18</f>
        <v>0</v>
      </c>
      <c r="G81" s="52">
        <f>G52*Hoja1!G18</f>
        <v>0</v>
      </c>
      <c r="H81" s="52">
        <f>H52*Hoja1!H18</f>
        <v>0</v>
      </c>
      <c r="I81" s="52">
        <f>I52*Hoja1!I18</f>
        <v>0</v>
      </c>
      <c r="J81" s="52"/>
      <c r="K81" s="52">
        <f>K52*Hoja1!J18</f>
        <v>0</v>
      </c>
      <c r="L81" s="52">
        <f>L52*Hoja1!K18</f>
        <v>0</v>
      </c>
      <c r="M81" s="52">
        <f>M52*Hoja1!L18</f>
        <v>555.12055953583831</v>
      </c>
      <c r="N81" s="52">
        <f>N52*Hoja1!M18</f>
        <v>0.2860031247873816</v>
      </c>
      <c r="O81" s="52">
        <f>O52*Hoja1!N18</f>
        <v>0</v>
      </c>
      <c r="P81" s="52">
        <f>P52*Hoja1!O18</f>
        <v>0</v>
      </c>
      <c r="Q81" s="52">
        <f>Q52*Hoja1!P18</f>
        <v>0</v>
      </c>
      <c r="R81" s="52">
        <f>R52*Hoja1!Q18</f>
        <v>124.03834679233796</v>
      </c>
      <c r="S81" s="52">
        <f>S52*Hoja1!R18</f>
        <v>12.016333849737046</v>
      </c>
      <c r="T81" s="52">
        <f>T52*Hoja1!S18</f>
        <v>0</v>
      </c>
      <c r="U81" s="52">
        <f>U52*Hoja1!T18</f>
        <v>0</v>
      </c>
      <c r="V81" s="52">
        <f>V52*Hoja1!U18</f>
        <v>0</v>
      </c>
      <c r="W81" s="52">
        <f>W52*Hoja1!V18</f>
        <v>0</v>
      </c>
      <c r="X81" s="52">
        <f>X52*Hoja1!W18</f>
        <v>0</v>
      </c>
      <c r="Y81" s="52">
        <f>Y52*Hoja1!X18</f>
        <v>0</v>
      </c>
      <c r="Z81" s="52">
        <f>Z52*Hoja1!Y18</f>
        <v>0</v>
      </c>
      <c r="AA81" s="52">
        <f>AA52*Hoja1!Z18</f>
        <v>0</v>
      </c>
      <c r="AB81" s="52">
        <f>AB52*Hoja1!AA18</f>
        <v>0</v>
      </c>
    </row>
    <row r="82" spans="2:28" x14ac:dyDescent="0.35">
      <c r="B82" s="51" t="s">
        <v>69</v>
      </c>
      <c r="C82" s="52">
        <f>C53*Hoja1!C19</f>
        <v>0</v>
      </c>
      <c r="D82" s="52">
        <f>D53*Hoja1!D19</f>
        <v>8.5374228420861211</v>
      </c>
      <c r="E82" s="52">
        <f>E53*Hoja1!E19</f>
        <v>0</v>
      </c>
      <c r="F82" s="52">
        <f>F53*Hoja1!F19</f>
        <v>0</v>
      </c>
      <c r="G82" s="52">
        <f>G53*Hoja1!G19</f>
        <v>0</v>
      </c>
      <c r="H82" s="52">
        <f>H53*Hoja1!H19</f>
        <v>0</v>
      </c>
      <c r="I82" s="52">
        <f>I53*Hoja1!I19</f>
        <v>0</v>
      </c>
      <c r="J82" s="52"/>
      <c r="K82" s="52">
        <f>K53*Hoja1!J19</f>
        <v>0</v>
      </c>
      <c r="L82" s="52">
        <f>L53*Hoja1!K19</f>
        <v>0</v>
      </c>
      <c r="M82" s="52">
        <f>M53*Hoja1!L19</f>
        <v>1337.7806854513055</v>
      </c>
      <c r="N82" s="52">
        <f>N53*Hoja1!M19</f>
        <v>48.864092171413439</v>
      </c>
      <c r="O82" s="52">
        <f>O53*Hoja1!N19</f>
        <v>4.2466569588671704E-2</v>
      </c>
      <c r="P82" s="52">
        <f>P53*Hoja1!O19</f>
        <v>0</v>
      </c>
      <c r="Q82" s="52">
        <f>Q53*Hoja1!P19</f>
        <v>0</v>
      </c>
      <c r="R82" s="52">
        <f>R53*Hoja1!Q19</f>
        <v>68.45101807528772</v>
      </c>
      <c r="S82" s="52">
        <f>S53*Hoja1!R19</f>
        <v>439.5459382218221</v>
      </c>
      <c r="T82" s="52">
        <f>T53*Hoja1!S19</f>
        <v>281.26921662188306</v>
      </c>
      <c r="U82" s="52">
        <f>U53*Hoja1!T19</f>
        <v>0</v>
      </c>
      <c r="V82" s="52">
        <f>V53*Hoja1!U19</f>
        <v>0</v>
      </c>
      <c r="W82" s="52">
        <f>W53*Hoja1!V19</f>
        <v>0</v>
      </c>
      <c r="X82" s="52">
        <f>X53*Hoja1!W19</f>
        <v>0</v>
      </c>
      <c r="Y82" s="52">
        <f>Y53*Hoja1!X19</f>
        <v>0</v>
      </c>
      <c r="Z82" s="52">
        <f>Z53*Hoja1!Y19</f>
        <v>0</v>
      </c>
      <c r="AA82" s="52">
        <f>AA53*Hoja1!Z19</f>
        <v>0</v>
      </c>
      <c r="AB82" s="52">
        <f>AB53*Hoja1!AA19</f>
        <v>0</v>
      </c>
    </row>
    <row r="83" spans="2:28" x14ac:dyDescent="0.35">
      <c r="B83" s="51" t="s">
        <v>70</v>
      </c>
      <c r="C83" s="52">
        <f>C54*Hoja1!C20</f>
        <v>0</v>
      </c>
      <c r="D83" s="52">
        <f>D54*Hoja1!D20</f>
        <v>2.7625480301406653</v>
      </c>
      <c r="E83" s="52">
        <f>E54*Hoja1!E20</f>
        <v>0</v>
      </c>
      <c r="F83" s="52">
        <f>F54*Hoja1!F20</f>
        <v>0</v>
      </c>
      <c r="G83" s="52">
        <f>G54*Hoja1!G20</f>
        <v>0</v>
      </c>
      <c r="H83" s="52">
        <f>H54*Hoja1!H20</f>
        <v>0</v>
      </c>
      <c r="I83" s="52">
        <f>I54*Hoja1!I20</f>
        <v>0</v>
      </c>
      <c r="J83" s="52"/>
      <c r="K83" s="52">
        <f>K54*Hoja1!J20</f>
        <v>0</v>
      </c>
      <c r="L83" s="52">
        <f>L54*Hoja1!K20</f>
        <v>0</v>
      </c>
      <c r="M83" s="52">
        <f>M54*Hoja1!L20</f>
        <v>240.14788084288648</v>
      </c>
      <c r="N83" s="52">
        <f>N54*Hoja1!M20</f>
        <v>47.159186264595348</v>
      </c>
      <c r="O83" s="52">
        <f>O54*Hoja1!N20</f>
        <v>0.10660014196861674</v>
      </c>
      <c r="P83" s="52">
        <f>P54*Hoja1!O20</f>
        <v>0</v>
      </c>
      <c r="Q83" s="52">
        <f>Q54*Hoja1!P20</f>
        <v>0</v>
      </c>
      <c r="R83" s="52">
        <f>R54*Hoja1!Q20</f>
        <v>23.41595713399829</v>
      </c>
      <c r="S83" s="52">
        <f>S54*Hoja1!R20</f>
        <v>0</v>
      </c>
      <c r="T83" s="52">
        <f>T54*Hoja1!S20</f>
        <v>0</v>
      </c>
      <c r="U83" s="52">
        <f>U54*Hoja1!T20</f>
        <v>0</v>
      </c>
      <c r="V83" s="52">
        <f>V54*Hoja1!U20</f>
        <v>0</v>
      </c>
      <c r="W83" s="52">
        <f>W54*Hoja1!V20</f>
        <v>0</v>
      </c>
      <c r="X83" s="52">
        <f>X54*Hoja1!W20</f>
        <v>0</v>
      </c>
      <c r="Y83" s="52">
        <f>Y54*Hoja1!X20</f>
        <v>0</v>
      </c>
      <c r="Z83" s="52">
        <f>Z54*Hoja1!Y20</f>
        <v>0</v>
      </c>
      <c r="AA83" s="52">
        <f>AA54*Hoja1!Z20</f>
        <v>0</v>
      </c>
      <c r="AB83" s="52">
        <f>AB54*Hoja1!AA20</f>
        <v>0</v>
      </c>
    </row>
    <row r="84" spans="2:28" x14ac:dyDescent="0.35">
      <c r="B84" s="51" t="s">
        <v>71</v>
      </c>
      <c r="C84" s="52">
        <f>C55*Hoja1!C21</f>
        <v>0</v>
      </c>
      <c r="D84" s="52">
        <f>D55*Hoja1!D21</f>
        <v>21.308975931904509</v>
      </c>
      <c r="E84" s="52">
        <f>E55*Hoja1!E21</f>
        <v>0</v>
      </c>
      <c r="F84" s="52">
        <f>F55*Hoja1!F21</f>
        <v>0</v>
      </c>
      <c r="G84" s="52">
        <f>G55*Hoja1!G21</f>
        <v>0</v>
      </c>
      <c r="H84" s="52">
        <f>H55*Hoja1!H21</f>
        <v>0</v>
      </c>
      <c r="I84" s="52">
        <f>I55*Hoja1!I21</f>
        <v>0</v>
      </c>
      <c r="J84" s="52"/>
      <c r="K84" s="52">
        <f>K55*Hoja1!J21</f>
        <v>0</v>
      </c>
      <c r="L84" s="52">
        <f>L55*Hoja1!K21</f>
        <v>0</v>
      </c>
      <c r="M84" s="52">
        <f>M55*Hoja1!L21</f>
        <v>703.93944139218138</v>
      </c>
      <c r="N84" s="52">
        <f>N55*Hoja1!M21</f>
        <v>58.485362583149346</v>
      </c>
      <c r="O84" s="52">
        <f>O55*Hoja1!N21</f>
        <v>0</v>
      </c>
      <c r="P84" s="52">
        <f>P55*Hoja1!O21</f>
        <v>0</v>
      </c>
      <c r="Q84" s="52">
        <f>Q55*Hoja1!P21</f>
        <v>0</v>
      </c>
      <c r="R84" s="52">
        <f>R55*Hoja1!Q21</f>
        <v>183.10095103164832</v>
      </c>
      <c r="S84" s="52">
        <f>S55*Hoja1!R21</f>
        <v>16.695771550836568</v>
      </c>
      <c r="T84" s="52">
        <f>T55*Hoja1!S21</f>
        <v>0</v>
      </c>
      <c r="U84" s="52">
        <f>U55*Hoja1!T21</f>
        <v>0</v>
      </c>
      <c r="V84" s="52">
        <f>V55*Hoja1!U21</f>
        <v>0</v>
      </c>
      <c r="W84" s="52">
        <f>W55*Hoja1!V21</f>
        <v>0</v>
      </c>
      <c r="X84" s="52">
        <f>X55*Hoja1!W21</f>
        <v>0</v>
      </c>
      <c r="Y84" s="52">
        <f>Y55*Hoja1!X21</f>
        <v>0</v>
      </c>
      <c r="Z84" s="52">
        <f>Z55*Hoja1!Y21</f>
        <v>0</v>
      </c>
      <c r="AA84" s="52">
        <f>AA55*Hoja1!Z21</f>
        <v>0</v>
      </c>
      <c r="AB84" s="52">
        <f>AB55*Hoja1!AA21</f>
        <v>0</v>
      </c>
    </row>
    <row r="85" spans="2:28" x14ac:dyDescent="0.35">
      <c r="B85" s="56" t="s">
        <v>136</v>
      </c>
      <c r="C85" s="53">
        <f>SUM(C76:C84)</f>
        <v>0</v>
      </c>
      <c r="D85" s="53">
        <f t="shared" ref="D85:AB85" si="30">SUM(D76:D84)</f>
        <v>74.213414473050548</v>
      </c>
      <c r="E85" s="53">
        <f t="shared" si="30"/>
        <v>0</v>
      </c>
      <c r="F85" s="53">
        <f t="shared" si="30"/>
        <v>0</v>
      </c>
      <c r="G85" s="53">
        <f t="shared" si="30"/>
        <v>0</v>
      </c>
      <c r="H85" s="53">
        <f t="shared" si="30"/>
        <v>1346.3432183126306</v>
      </c>
      <c r="I85" s="53">
        <f t="shared" si="30"/>
        <v>0</v>
      </c>
      <c r="J85" s="53">
        <f t="shared" si="30"/>
        <v>0</v>
      </c>
      <c r="K85" s="53">
        <f t="shared" si="30"/>
        <v>14.003393741200812</v>
      </c>
      <c r="L85" s="53">
        <f t="shared" si="30"/>
        <v>0</v>
      </c>
      <c r="M85" s="53">
        <f t="shared" si="30"/>
        <v>4461.2471712495117</v>
      </c>
      <c r="N85" s="53">
        <f t="shared" si="30"/>
        <v>284.89912585827886</v>
      </c>
      <c r="O85" s="53">
        <f t="shared" si="30"/>
        <v>1.9841987539222505</v>
      </c>
      <c r="P85" s="53">
        <f t="shared" si="30"/>
        <v>0</v>
      </c>
      <c r="Q85" s="53">
        <f t="shared" si="30"/>
        <v>0</v>
      </c>
      <c r="R85" s="53">
        <f t="shared" si="30"/>
        <v>556.61382332597145</v>
      </c>
      <c r="S85" s="53">
        <f t="shared" si="30"/>
        <v>1012.9053692966833</v>
      </c>
      <c r="T85" s="53">
        <f t="shared" si="30"/>
        <v>281.26921662188306</v>
      </c>
      <c r="U85" s="53">
        <f t="shared" si="30"/>
        <v>0</v>
      </c>
      <c r="V85" s="53">
        <f t="shared" si="30"/>
        <v>0</v>
      </c>
      <c r="W85" s="53">
        <f t="shared" si="30"/>
        <v>0</v>
      </c>
      <c r="X85" s="53">
        <f t="shared" si="30"/>
        <v>0</v>
      </c>
      <c r="Y85" s="53">
        <f t="shared" si="30"/>
        <v>0</v>
      </c>
      <c r="Z85" s="53">
        <f t="shared" si="30"/>
        <v>0</v>
      </c>
      <c r="AA85" s="53">
        <f t="shared" si="30"/>
        <v>0</v>
      </c>
      <c r="AB85" s="53">
        <f t="shared" si="30"/>
        <v>0</v>
      </c>
    </row>
    <row r="86" spans="2:28" x14ac:dyDescent="0.35">
      <c r="B86" s="55" t="s">
        <v>135</v>
      </c>
      <c r="C86" s="53">
        <f>C57*Hoja1!C$23</f>
        <v>0</v>
      </c>
      <c r="D86" s="53">
        <f>D57*Hoja1!D$23</f>
        <v>3.4621283291300489</v>
      </c>
      <c r="E86" s="53">
        <f>E57*Hoja1!E$23</f>
        <v>0</v>
      </c>
      <c r="F86" s="53">
        <f>F57*Hoja1!F$23</f>
        <v>0</v>
      </c>
      <c r="G86" s="53">
        <f>G57*Hoja1!G$23</f>
        <v>0</v>
      </c>
      <c r="H86" s="53">
        <f>H57*Hoja1!H$23</f>
        <v>0</v>
      </c>
      <c r="I86" s="53">
        <f>I57*Hoja1!I$23</f>
        <v>0</v>
      </c>
      <c r="J86" s="53">
        <f>J57*Hoja1!J$23</f>
        <v>0</v>
      </c>
      <c r="K86" s="53">
        <f>K57*Hoja1!J$23</f>
        <v>0</v>
      </c>
      <c r="L86" s="53">
        <f>L57*Hoja1!K23</f>
        <v>0</v>
      </c>
      <c r="M86" s="53">
        <f>M57*Hoja1!L$23</f>
        <v>40.496959200000013</v>
      </c>
      <c r="N86" s="53">
        <f>N57*Hoja1!M$23</f>
        <v>903.75139165068299</v>
      </c>
      <c r="O86" s="53">
        <f>O57*Hoja1!N$23</f>
        <v>1358.1384377251295</v>
      </c>
      <c r="P86" s="53">
        <f>P57*Hoja1!O$23</f>
        <v>0</v>
      </c>
      <c r="Q86" s="53">
        <f>Q57*Hoja1!P$23</f>
        <v>9.8207305126935314</v>
      </c>
      <c r="R86" s="53">
        <f>R57*Hoja1!Q$23</f>
        <v>1374.2829322550519</v>
      </c>
      <c r="S86" s="53">
        <f>S57*Hoja1!R$23</f>
        <v>0</v>
      </c>
      <c r="T86" s="53">
        <f>T57*Hoja1!S$23</f>
        <v>0</v>
      </c>
      <c r="U86" s="53">
        <f>U57*Hoja1!T$23</f>
        <v>0</v>
      </c>
      <c r="V86" s="53">
        <f>V57*Hoja1!U$23</f>
        <v>0</v>
      </c>
      <c r="W86" s="53">
        <f>W57*Hoja1!V$23</f>
        <v>0</v>
      </c>
      <c r="X86" s="53">
        <f>X57*Hoja1!W$23</f>
        <v>0</v>
      </c>
      <c r="Y86" s="53">
        <f>Y57*Hoja1!X$23</f>
        <v>0</v>
      </c>
      <c r="Z86" s="53">
        <f>Z57*Hoja1!Y$23</f>
        <v>0</v>
      </c>
      <c r="AA86" s="53">
        <f>AA57*Hoja1!Z23</f>
        <v>0</v>
      </c>
      <c r="AB86" s="53">
        <f>AB57*Hoja1!AA23</f>
        <v>0</v>
      </c>
    </row>
    <row r="87" spans="2:28" x14ac:dyDescent="0.35">
      <c r="B87" s="51" t="s">
        <v>132</v>
      </c>
      <c r="C87" s="52">
        <f>C58*Hoja1!C$23</f>
        <v>0</v>
      </c>
      <c r="D87" s="52">
        <f>D58*Hoja1!D$23</f>
        <v>3.4621283291300489</v>
      </c>
      <c r="E87" s="52">
        <f>E58*Hoja1!E$23</f>
        <v>0</v>
      </c>
      <c r="F87" s="52">
        <f>F58*Hoja1!F$23</f>
        <v>0</v>
      </c>
      <c r="G87" s="52">
        <f>G58*Hoja1!G$23</f>
        <v>0</v>
      </c>
      <c r="H87" s="52">
        <f>H58*Hoja1!H$23</f>
        <v>0</v>
      </c>
      <c r="I87" s="52">
        <f>I58*Hoja1!I$23</f>
        <v>0</v>
      </c>
      <c r="J87" s="52">
        <f>J58*Hoja1!J$23</f>
        <v>0</v>
      </c>
      <c r="K87" s="53">
        <f>K58*Hoja1!J$23</f>
        <v>0</v>
      </c>
      <c r="L87" s="52"/>
      <c r="M87" s="52">
        <f>M58*Hoja1!L$23</f>
        <v>0</v>
      </c>
      <c r="N87" s="52">
        <f>N58*Hoja1!M$23</f>
        <v>903.75139165068299</v>
      </c>
      <c r="O87" s="52">
        <f>O58*Hoja1!N$23</f>
        <v>1356.6518473581914</v>
      </c>
      <c r="P87" s="52">
        <f>P58*Hoja1!O$23</f>
        <v>0</v>
      </c>
      <c r="Q87" s="52">
        <f>Q58*Hoja1!P$23</f>
        <v>0</v>
      </c>
      <c r="R87" s="52">
        <f>R58*Hoja1!Q$23</f>
        <v>1374.2829322550519</v>
      </c>
      <c r="S87" s="52">
        <f>S58*Hoja1!R$23</f>
        <v>0</v>
      </c>
      <c r="T87" s="52">
        <f>T58*Hoja1!S$23</f>
        <v>0</v>
      </c>
      <c r="U87" s="52">
        <f>U58*Hoja1!T$23</f>
        <v>0</v>
      </c>
      <c r="V87" s="52">
        <f>V58*Hoja1!U$23</f>
        <v>0</v>
      </c>
      <c r="W87" s="52">
        <f>W58*Hoja1!V$23</f>
        <v>0</v>
      </c>
      <c r="X87" s="52">
        <f>X58*Hoja1!W$23</f>
        <v>0</v>
      </c>
      <c r="Y87" s="52">
        <f>Y58*Hoja1!X$23</f>
        <v>0</v>
      </c>
      <c r="Z87" s="52">
        <f>Z58*Hoja1!Y$23</f>
        <v>0</v>
      </c>
      <c r="AA87" s="52"/>
      <c r="AB87" s="52"/>
    </row>
    <row r="88" spans="2:28" x14ac:dyDescent="0.35">
      <c r="B88" s="51" t="s">
        <v>133</v>
      </c>
      <c r="C88" s="52">
        <f>C59*Hoja1!C$23</f>
        <v>0</v>
      </c>
      <c r="D88" s="52">
        <f>D59*Hoja1!D$23</f>
        <v>0</v>
      </c>
      <c r="E88" s="52">
        <f>E59*Hoja1!E$23</f>
        <v>0</v>
      </c>
      <c r="F88" s="52">
        <f>F59*Hoja1!F$23</f>
        <v>0</v>
      </c>
      <c r="G88" s="52">
        <f>G59*Hoja1!G$23</f>
        <v>0</v>
      </c>
      <c r="H88" s="52">
        <f>H59*Hoja1!H$23</f>
        <v>0</v>
      </c>
      <c r="I88" s="52">
        <f>I59*Hoja1!I$23</f>
        <v>0</v>
      </c>
      <c r="J88" s="52">
        <f>J59*Hoja1!J$23</f>
        <v>0</v>
      </c>
      <c r="K88" s="53">
        <f>K59*Hoja1!J$23</f>
        <v>0</v>
      </c>
      <c r="L88" s="52"/>
      <c r="M88" s="52">
        <f>M59*Hoja1!L$23</f>
        <v>0</v>
      </c>
      <c r="N88" s="52">
        <f>N59*Hoja1!M$23</f>
        <v>0</v>
      </c>
      <c r="O88" s="52">
        <f>O59*Hoja1!N$23</f>
        <v>1.4865903669383065</v>
      </c>
      <c r="P88" s="52">
        <f>P59*Hoja1!O$23</f>
        <v>0</v>
      </c>
      <c r="Q88" s="52">
        <f>Q59*Hoja1!P$23</f>
        <v>9.8207305126935314</v>
      </c>
      <c r="R88" s="52">
        <f>R59*Hoja1!Q$23</f>
        <v>0</v>
      </c>
      <c r="S88" s="52">
        <f>S59*Hoja1!R$23</f>
        <v>0</v>
      </c>
      <c r="T88" s="52">
        <f>T59*Hoja1!S$23</f>
        <v>0</v>
      </c>
      <c r="U88" s="52">
        <f>U59*Hoja1!T$23</f>
        <v>0</v>
      </c>
      <c r="V88" s="52">
        <f>V59*Hoja1!U$23</f>
        <v>0</v>
      </c>
      <c r="W88" s="52">
        <f>W59*Hoja1!V$23</f>
        <v>0</v>
      </c>
      <c r="X88" s="52">
        <f>X59*Hoja1!W$23</f>
        <v>0</v>
      </c>
      <c r="Y88" s="52">
        <f>Y59*Hoja1!X$23</f>
        <v>0</v>
      </c>
      <c r="Z88" s="52">
        <f>Z59*Hoja1!Y$23</f>
        <v>0</v>
      </c>
      <c r="AA88" s="52"/>
      <c r="AB88" s="52"/>
    </row>
    <row r="89" spans="2:28" x14ac:dyDescent="0.35">
      <c r="B89" s="51" t="s">
        <v>134</v>
      </c>
      <c r="C89" s="52">
        <f>C60*Hoja1!C$23</f>
        <v>0</v>
      </c>
      <c r="D89" s="52">
        <f>D60*Hoja1!D$23</f>
        <v>0</v>
      </c>
      <c r="E89" s="52">
        <f>E60*Hoja1!E$23</f>
        <v>0</v>
      </c>
      <c r="F89" s="52">
        <f>F60*Hoja1!F$23</f>
        <v>0</v>
      </c>
      <c r="G89" s="52">
        <f>G60*Hoja1!G$23</f>
        <v>0</v>
      </c>
      <c r="H89" s="52">
        <f>H60*Hoja1!H$23</f>
        <v>0</v>
      </c>
      <c r="I89" s="52">
        <f>I60*Hoja1!I$23</f>
        <v>0</v>
      </c>
      <c r="J89" s="52">
        <f>J60*Hoja1!J$23</f>
        <v>0</v>
      </c>
      <c r="K89" s="53">
        <f>K60*Hoja1!J$23</f>
        <v>0</v>
      </c>
      <c r="L89" s="52"/>
      <c r="M89" s="52">
        <f>M60*Hoja1!L$23</f>
        <v>40.496959200000013</v>
      </c>
      <c r="N89" s="52">
        <f>N60*Hoja1!M$23</f>
        <v>0</v>
      </c>
      <c r="O89" s="52">
        <f>O60*Hoja1!N$23</f>
        <v>0</v>
      </c>
      <c r="P89" s="52">
        <f>P60*Hoja1!O$23</f>
        <v>0</v>
      </c>
      <c r="Q89" s="52">
        <f>Q60*Hoja1!P$23</f>
        <v>0</v>
      </c>
      <c r="R89" s="52">
        <f>R60*Hoja1!Q$23</f>
        <v>0</v>
      </c>
      <c r="S89" s="52">
        <f>S60*Hoja1!R$23</f>
        <v>0</v>
      </c>
      <c r="T89" s="52">
        <f>T60*Hoja1!S$23</f>
        <v>0</v>
      </c>
      <c r="U89" s="52">
        <f>U60*Hoja1!T$23</f>
        <v>0</v>
      </c>
      <c r="V89" s="52">
        <f>V60*Hoja1!U$23</f>
        <v>0</v>
      </c>
      <c r="W89" s="52">
        <f>W60*Hoja1!V$23</f>
        <v>0</v>
      </c>
      <c r="X89" s="52">
        <f>X60*Hoja1!W$23</f>
        <v>0</v>
      </c>
      <c r="Y89" s="52">
        <f>Y60*Hoja1!X$23</f>
        <v>0</v>
      </c>
      <c r="Z89" s="52">
        <f>Z60*Hoja1!Y$23</f>
        <v>0</v>
      </c>
      <c r="AA89" s="52"/>
      <c r="AB89" s="52"/>
    </row>
    <row r="90" spans="2:28" x14ac:dyDescent="0.35">
      <c r="B90" s="55" t="s">
        <v>139</v>
      </c>
      <c r="C90" s="52">
        <f>C61*Hoja1!C24</f>
        <v>0</v>
      </c>
      <c r="D90" s="52">
        <f>D61*Hoja1!D24</f>
        <v>0</v>
      </c>
      <c r="E90" s="52">
        <f>E61*Hoja1!E24</f>
        <v>0</v>
      </c>
      <c r="F90" s="52">
        <f>F61*Hoja1!F24</f>
        <v>0</v>
      </c>
      <c r="G90" s="52">
        <f>G61*Hoja1!G24</f>
        <v>0</v>
      </c>
      <c r="H90" s="52">
        <f>H61*Hoja1!H24</f>
        <v>0</v>
      </c>
      <c r="I90" s="52">
        <f>I61*Hoja1!I24</f>
        <v>0</v>
      </c>
      <c r="J90" s="52"/>
      <c r="K90" s="52">
        <f>K61*Hoja1!J24</f>
        <v>0</v>
      </c>
      <c r="L90" s="52">
        <f>L61*Hoja1!K24</f>
        <v>0</v>
      </c>
      <c r="M90" s="52">
        <f>M61*Hoja1!L24</f>
        <v>840.67836942908377</v>
      </c>
      <c r="N90" s="52">
        <f>N61*Hoja1!M24</f>
        <v>0</v>
      </c>
      <c r="O90" s="52">
        <f>O61*Hoja1!N24</f>
        <v>0</v>
      </c>
      <c r="P90" s="52">
        <f>P61*Hoja1!O24</f>
        <v>0</v>
      </c>
      <c r="Q90" s="52">
        <f>Q61*Hoja1!P24</f>
        <v>0</v>
      </c>
      <c r="R90" s="52">
        <f>R61*Hoja1!Q24</f>
        <v>108.81405588238879</v>
      </c>
      <c r="S90" s="52">
        <f>S61*Hoja1!R24</f>
        <v>0</v>
      </c>
      <c r="T90" s="52">
        <f>T61*Hoja1!S24</f>
        <v>0</v>
      </c>
      <c r="U90" s="52">
        <f>U61*Hoja1!T24</f>
        <v>0</v>
      </c>
      <c r="V90" s="52">
        <f>V61*Hoja1!U24</f>
        <v>0</v>
      </c>
      <c r="W90" s="52">
        <f>W61*Hoja1!V24</f>
        <v>0</v>
      </c>
      <c r="X90" s="52">
        <f>X61*Hoja1!W24</f>
        <v>0</v>
      </c>
      <c r="Y90" s="52">
        <f>Y61*Hoja1!X24</f>
        <v>0</v>
      </c>
      <c r="Z90" s="52">
        <f>Z61*Hoja1!Y24</f>
        <v>0</v>
      </c>
      <c r="AA90" s="52">
        <f>AA61*Hoja1!Z24</f>
        <v>0</v>
      </c>
      <c r="AB90" s="52">
        <f>AB61*Hoja1!AA24</f>
        <v>0</v>
      </c>
    </row>
    <row r="91" spans="2:28" x14ac:dyDescent="0.35">
      <c r="B91" s="55" t="s">
        <v>140</v>
      </c>
      <c r="C91" s="52">
        <f>C62*Hoja1!C25</f>
        <v>0</v>
      </c>
      <c r="D91" s="52">
        <f>D62*Hoja1!D25</f>
        <v>0</v>
      </c>
      <c r="E91" s="52">
        <f>E62*Hoja1!E25</f>
        <v>0</v>
      </c>
      <c r="F91" s="52">
        <f>F62*Hoja1!F25</f>
        <v>0</v>
      </c>
      <c r="G91" s="52">
        <f>G62*Hoja1!G25</f>
        <v>0</v>
      </c>
      <c r="H91" s="52">
        <f>H62*Hoja1!H25</f>
        <v>0</v>
      </c>
      <c r="I91" s="52">
        <f>I62*Hoja1!I25</f>
        <v>0</v>
      </c>
      <c r="J91" s="52"/>
      <c r="K91" s="52">
        <f>K62*Hoja1!J25</f>
        <v>0</v>
      </c>
      <c r="L91" s="52">
        <f>L62*Hoja1!K25</f>
        <v>0</v>
      </c>
      <c r="M91" s="52">
        <f>M62*Hoja1!L25</f>
        <v>0</v>
      </c>
      <c r="N91" s="52">
        <f>N62*Hoja1!M25</f>
        <v>86.251952244188814</v>
      </c>
      <c r="O91" s="52">
        <f>O62*Hoja1!N25</f>
        <v>37.533780254722195</v>
      </c>
      <c r="P91" s="52">
        <f>P62*Hoja1!O25</f>
        <v>0</v>
      </c>
      <c r="Q91" s="52">
        <f>Q62*Hoja1!P25</f>
        <v>0</v>
      </c>
      <c r="R91" s="52">
        <f>R62*Hoja1!Q25</f>
        <v>0</v>
      </c>
      <c r="S91" s="52">
        <f>S62*Hoja1!R25</f>
        <v>0</v>
      </c>
      <c r="T91" s="52">
        <f>T62*Hoja1!S25</f>
        <v>0</v>
      </c>
      <c r="U91" s="52">
        <f>U62*Hoja1!T25</f>
        <v>0</v>
      </c>
      <c r="V91" s="52">
        <f>V62*Hoja1!U25</f>
        <v>0</v>
      </c>
      <c r="W91" s="52">
        <f>W62*Hoja1!V25</f>
        <v>0</v>
      </c>
      <c r="X91" s="52">
        <f>X62*Hoja1!W25</f>
        <v>0</v>
      </c>
      <c r="Y91" s="52">
        <f>Y62*Hoja1!X25</f>
        <v>0</v>
      </c>
      <c r="Z91" s="52">
        <f>Z62*Hoja1!Y25</f>
        <v>0</v>
      </c>
      <c r="AA91" s="52">
        <f>AA62*Hoja1!Z25</f>
        <v>0</v>
      </c>
      <c r="AB91" s="52">
        <f>AB62*Hoja1!AA25</f>
        <v>0</v>
      </c>
    </row>
    <row r="92" spans="2:28" x14ac:dyDescent="0.35">
      <c r="B92" s="59" t="s">
        <v>75</v>
      </c>
      <c r="C92" s="81">
        <f>+IFERROR(C71+C75+C85+C86+C90+C91, " ")</f>
        <v>0</v>
      </c>
      <c r="D92" s="81">
        <f t="shared" ref="D92:AB92" si="31">+IFERROR(D71+D75+D85+D86+D90+D91, " ")</f>
        <v>77.675542802180601</v>
      </c>
      <c r="E92" s="81">
        <f t="shared" si="31"/>
        <v>0</v>
      </c>
      <c r="F92" s="81">
        <f t="shared" si="31"/>
        <v>0</v>
      </c>
      <c r="G92" s="81">
        <f t="shared" si="31"/>
        <v>132.00753749193069</v>
      </c>
      <c r="H92" s="81">
        <f t="shared" si="31"/>
        <v>1346.3432183126306</v>
      </c>
      <c r="I92" s="81">
        <f t="shared" si="31"/>
        <v>24.273336318223944</v>
      </c>
      <c r="J92" s="81">
        <f t="shared" si="31"/>
        <v>0</v>
      </c>
      <c r="K92" s="81">
        <f t="shared" si="31"/>
        <v>16.079811725058121</v>
      </c>
      <c r="L92" s="81">
        <f t="shared" si="31"/>
        <v>0</v>
      </c>
      <c r="M92" s="81">
        <f t="shared" si="31"/>
        <v>10165.192288901821</v>
      </c>
      <c r="N92" s="81">
        <f t="shared" si="31"/>
        <v>3793.707042909894</v>
      </c>
      <c r="O92" s="81">
        <f t="shared" si="31"/>
        <v>1397.6855633298201</v>
      </c>
      <c r="P92" s="81">
        <f t="shared" si="31"/>
        <v>0.69865563019572674</v>
      </c>
      <c r="Q92" s="81">
        <f t="shared" si="31"/>
        <v>9.8207305126935314</v>
      </c>
      <c r="R92" s="81">
        <f t="shared" si="31"/>
        <v>2171.1967792226701</v>
      </c>
      <c r="S92" s="81">
        <f t="shared" si="31"/>
        <v>1012.9053692966833</v>
      </c>
      <c r="T92" s="81">
        <f t="shared" si="31"/>
        <v>281.26921662188306</v>
      </c>
      <c r="U92" s="81">
        <f t="shared" si="31"/>
        <v>22.160985806020594</v>
      </c>
      <c r="V92" s="81">
        <f t="shared" si="31"/>
        <v>0</v>
      </c>
      <c r="W92" s="81">
        <f t="shared" si="31"/>
        <v>0</v>
      </c>
      <c r="X92" s="81">
        <f t="shared" si="31"/>
        <v>0</v>
      </c>
      <c r="Y92" s="81">
        <f t="shared" si="31"/>
        <v>0</v>
      </c>
      <c r="Z92" s="81">
        <f t="shared" si="31"/>
        <v>0</v>
      </c>
      <c r="AA92" s="81">
        <f t="shared" si="31"/>
        <v>0</v>
      </c>
      <c r="AB92" s="81">
        <f t="shared" si="31"/>
        <v>0</v>
      </c>
    </row>
    <row r="93" spans="2:28" x14ac:dyDescent="0.35">
      <c r="B93" s="78" t="s">
        <v>76</v>
      </c>
      <c r="C93" s="52">
        <f>C64*Hoja1!C27</f>
        <v>0</v>
      </c>
      <c r="D93" s="81">
        <f t="shared" ref="D93:AB93" si="32">IFERROR(D92/D63, " ")</f>
        <v>0.6201481217333068</v>
      </c>
      <c r="E93" s="81">
        <f t="shared" si="32"/>
        <v>0</v>
      </c>
      <c r="F93" s="81" t="str">
        <f t="shared" si="32"/>
        <v xml:space="preserve"> </v>
      </c>
      <c r="G93" s="81">
        <f t="shared" si="32"/>
        <v>0.11162063622034168</v>
      </c>
      <c r="H93" s="81">
        <f t="shared" si="32"/>
        <v>0.65</v>
      </c>
      <c r="I93" s="81">
        <f t="shared" si="32"/>
        <v>0.22613789080204458</v>
      </c>
      <c r="J93" s="81" t="str">
        <f t="shared" si="32"/>
        <v xml:space="preserve"> </v>
      </c>
      <c r="K93" s="81">
        <f t="shared" si="32"/>
        <v>0.26458427073217555</v>
      </c>
      <c r="L93" s="81" t="str">
        <f t="shared" si="32"/>
        <v xml:space="preserve"> </v>
      </c>
      <c r="M93" s="81">
        <f t="shared" si="32"/>
        <v>0.63988961336812156</v>
      </c>
      <c r="N93" s="81">
        <f t="shared" si="32"/>
        <v>0.33512984694652864</v>
      </c>
      <c r="O93" s="81">
        <f t="shared" si="32"/>
        <v>0.17999896176932281</v>
      </c>
      <c r="P93" s="81">
        <f t="shared" si="32"/>
        <v>1.4014455684200681E-2</v>
      </c>
      <c r="Q93" s="81">
        <f t="shared" si="32"/>
        <v>0.18</v>
      </c>
      <c r="R93" s="81">
        <f t="shared" si="32"/>
        <v>0.29619368748956182</v>
      </c>
      <c r="S93" s="81">
        <f t="shared" si="32"/>
        <v>0.63000000000000012</v>
      </c>
      <c r="T93" s="81">
        <f t="shared" si="32"/>
        <v>0.65</v>
      </c>
      <c r="U93" s="81">
        <f t="shared" si="32"/>
        <v>0.19681593496126437</v>
      </c>
      <c r="V93" s="81" t="str">
        <f t="shared" si="32"/>
        <v xml:space="preserve"> </v>
      </c>
      <c r="W93" s="81" t="str">
        <f t="shared" si="32"/>
        <v xml:space="preserve"> </v>
      </c>
      <c r="X93" s="81" t="str">
        <f t="shared" si="32"/>
        <v xml:space="preserve"> </v>
      </c>
      <c r="Y93" s="81" t="str">
        <f t="shared" si="32"/>
        <v xml:space="preserve"> </v>
      </c>
      <c r="Z93" s="81" t="str">
        <f t="shared" si="32"/>
        <v xml:space="preserve"> </v>
      </c>
      <c r="AA93" s="81" t="str">
        <f t="shared" si="32"/>
        <v xml:space="preserve"> </v>
      </c>
      <c r="AB93" s="81" t="str">
        <f t="shared" si="32"/>
        <v xml:space="preserve"> </v>
      </c>
    </row>
    <row r="95" spans="2:28" ht="18" x14ac:dyDescent="0.35">
      <c r="B95" s="123" t="s">
        <v>143</v>
      </c>
    </row>
    <row r="96" spans="2:28" x14ac:dyDescent="0.35">
      <c r="B96" s="69" t="s">
        <v>130</v>
      </c>
    </row>
    <row r="100" spans="3:28" x14ac:dyDescent="0.35">
      <c r="C100" s="68">
        <f t="shared" ref="C100:K100" si="33">+C32-C63</f>
        <v>0</v>
      </c>
      <c r="D100" s="68">
        <f t="shared" si="33"/>
        <v>0</v>
      </c>
      <c r="E100" s="68">
        <f t="shared" si="33"/>
        <v>0</v>
      </c>
      <c r="F100" s="68">
        <f t="shared" si="33"/>
        <v>0</v>
      </c>
      <c r="G100" s="68">
        <f t="shared" si="33"/>
        <v>0</v>
      </c>
      <c r="H100" s="68">
        <f t="shared" si="33"/>
        <v>0</v>
      </c>
      <c r="I100" s="68">
        <f t="shared" si="33"/>
        <v>0</v>
      </c>
      <c r="J100" s="68">
        <f t="shared" si="33"/>
        <v>0</v>
      </c>
      <c r="K100" s="68">
        <f t="shared" si="33"/>
        <v>0</v>
      </c>
      <c r="M100" s="68">
        <f t="shared" ref="M100:X100" si="34">+M32-M63</f>
        <v>0</v>
      </c>
      <c r="N100" s="68">
        <f t="shared" si="34"/>
        <v>0</v>
      </c>
      <c r="O100" s="68">
        <f t="shared" si="34"/>
        <v>0</v>
      </c>
      <c r="P100" s="68">
        <f t="shared" si="34"/>
        <v>0</v>
      </c>
      <c r="Q100" s="68">
        <f t="shared" si="34"/>
        <v>0</v>
      </c>
      <c r="R100" s="68">
        <f t="shared" si="34"/>
        <v>0</v>
      </c>
      <c r="S100" s="68">
        <f t="shared" si="34"/>
        <v>0</v>
      </c>
      <c r="T100" s="68">
        <f t="shared" si="34"/>
        <v>0</v>
      </c>
      <c r="U100" s="68">
        <f t="shared" si="34"/>
        <v>0</v>
      </c>
      <c r="V100" s="68">
        <f t="shared" si="34"/>
        <v>0</v>
      </c>
      <c r="W100" s="68">
        <f t="shared" si="34"/>
        <v>0</v>
      </c>
      <c r="X100" s="68">
        <f t="shared" si="34"/>
        <v>0</v>
      </c>
      <c r="Y100" s="68"/>
      <c r="Z100" s="68"/>
      <c r="AA100" s="68">
        <f>+AA32-AA63</f>
        <v>0</v>
      </c>
      <c r="AB100" s="68">
        <f>+AB32-AB63</f>
        <v>0</v>
      </c>
    </row>
  </sheetData>
  <mergeCells count="6">
    <mergeCell ref="D66:L66"/>
    <mergeCell ref="M66:AA66"/>
    <mergeCell ref="C1:L1"/>
    <mergeCell ref="M1:AA1"/>
    <mergeCell ref="D37:L37"/>
    <mergeCell ref="M37:AA37"/>
  </mergeCells>
  <conditionalFormatting sqref="M30:Z30 M26:Z26 B26:K26 B28:K28 M28:Z28 B30:K30">
    <cfRule type="cellIs" dxfId="3" priority="3" operator="lessThan">
      <formula>0</formula>
    </cfRule>
    <cfRule type="cellIs" dxfId="2" priority="4" operator="lessThan">
      <formula>0</formula>
    </cfRule>
  </conditionalFormatting>
  <printOptions horizontalCentered="1" verticalCentered="1"/>
  <pageMargins left="0.39370078740157483" right="0.39370078740157483" top="0.74803149606299213" bottom="0.74803149606299213" header="0.31496062992125984" footer="0.31496062992125984"/>
  <pageSetup paperSize="9" scale="32" orientation="landscape" horizontalDpi="200" verticalDpi="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H96"/>
  <sheetViews>
    <sheetView showZeros="0" tabSelected="1" zoomScale="90" zoomScaleNormal="90" workbookViewId="0">
      <pane xSplit="2" ySplit="2" topLeftCell="C66" activePane="bottomRight" state="frozen"/>
      <selection activeCell="J108" sqref="J108"/>
      <selection pane="topRight" activeCell="J108" sqref="J108"/>
      <selection pane="bottomLeft" activeCell="J108" sqref="J108"/>
      <selection pane="bottomRight" activeCell="N105" sqref="N105"/>
    </sheetView>
  </sheetViews>
  <sheetFormatPr baseColWidth="10" defaultColWidth="11.42578125" defaultRowHeight="15" x14ac:dyDescent="0.35"/>
  <cols>
    <col min="1" max="1" width="2.140625" style="1" customWidth="1"/>
    <col min="2" max="2" width="22.7109375" style="1" customWidth="1"/>
    <col min="3" max="3" width="9.7109375" style="1" customWidth="1"/>
    <col min="4" max="4" width="9.42578125" style="1" customWidth="1"/>
    <col min="5" max="6" width="9.140625" style="1" customWidth="1"/>
    <col min="7" max="7" width="9.5703125" style="1" customWidth="1"/>
    <col min="8" max="8" width="8.5703125" style="1" customWidth="1"/>
    <col min="9" max="9" width="9.140625" style="1" customWidth="1"/>
    <col min="10" max="10" width="9.28515625" style="1" customWidth="1"/>
    <col min="11" max="11" width="10.7109375" style="1" customWidth="1"/>
    <col min="12" max="12" width="11.42578125" style="1" customWidth="1"/>
    <col min="13" max="13" width="10.5703125" style="1" customWidth="1"/>
    <col min="14" max="14" width="9.85546875" style="1" customWidth="1"/>
    <col min="15" max="15" width="12" style="1" customWidth="1"/>
    <col min="16" max="16" width="9.85546875" style="1" customWidth="1"/>
    <col min="17" max="17" width="9.42578125" style="1" customWidth="1"/>
    <col min="18" max="19" width="10.140625" style="1" customWidth="1"/>
    <col min="20" max="20" width="8.7109375" style="1" customWidth="1"/>
    <col min="21" max="21" width="10" style="1" customWidth="1"/>
    <col min="22" max="22" width="9" style="1" customWidth="1"/>
    <col min="23" max="23" width="10.5703125" style="1" customWidth="1"/>
    <col min="24" max="26" width="12.140625" style="1" customWidth="1"/>
    <col min="27" max="27" width="11" style="1" customWidth="1"/>
    <col min="28" max="28" width="9.7109375" style="1" customWidth="1"/>
    <col min="29" max="29" width="10.5703125" style="1" customWidth="1"/>
    <col min="30" max="16384" width="11.42578125" style="1"/>
  </cols>
  <sheetData>
    <row r="1" spans="2:34" x14ac:dyDescent="0.35">
      <c r="C1" s="149" t="s">
        <v>0</v>
      </c>
      <c r="D1" s="150"/>
      <c r="E1" s="150"/>
      <c r="F1" s="150"/>
      <c r="G1" s="150"/>
      <c r="H1" s="150"/>
      <c r="I1" s="150"/>
      <c r="J1" s="150"/>
      <c r="K1" s="150"/>
      <c r="L1" s="151"/>
      <c r="M1" s="149" t="s">
        <v>1</v>
      </c>
      <c r="N1" s="150"/>
      <c r="O1" s="150"/>
      <c r="P1" s="150"/>
      <c r="Q1" s="150"/>
      <c r="R1" s="150"/>
      <c r="S1" s="150"/>
      <c r="T1" s="150"/>
      <c r="U1" s="150"/>
      <c r="V1" s="150"/>
      <c r="W1" s="150"/>
      <c r="X1" s="150"/>
      <c r="Y1" s="150"/>
      <c r="Z1" s="150"/>
      <c r="AA1" s="151"/>
    </row>
    <row r="2" spans="2:34" ht="45.75" customHeight="1" x14ac:dyDescent="0.35">
      <c r="B2" s="2" t="s">
        <v>142</v>
      </c>
      <c r="C2" s="3" t="s">
        <v>83</v>
      </c>
      <c r="D2" s="3" t="s">
        <v>84</v>
      </c>
      <c r="E2" s="3" t="s">
        <v>85</v>
      </c>
      <c r="F2" s="86" t="s">
        <v>86</v>
      </c>
      <c r="G2" s="86" t="s">
        <v>87</v>
      </c>
      <c r="H2" s="113" t="s">
        <v>124</v>
      </c>
      <c r="I2" s="86" t="s">
        <v>89</v>
      </c>
      <c r="J2" s="86" t="s">
        <v>90</v>
      </c>
      <c r="K2" s="86" t="s">
        <v>125</v>
      </c>
      <c r="L2" s="3" t="s">
        <v>10</v>
      </c>
      <c r="M2" s="3" t="s">
        <v>92</v>
      </c>
      <c r="N2" s="3" t="s">
        <v>93</v>
      </c>
      <c r="O2" s="3" t="s">
        <v>94</v>
      </c>
      <c r="P2" s="3" t="s">
        <v>95</v>
      </c>
      <c r="Q2" s="3" t="s">
        <v>96</v>
      </c>
      <c r="R2" s="3" t="s">
        <v>97</v>
      </c>
      <c r="S2" s="3" t="s">
        <v>98</v>
      </c>
      <c r="T2" s="3" t="s">
        <v>99</v>
      </c>
      <c r="U2" s="86" t="s">
        <v>100</v>
      </c>
      <c r="V2" s="3" t="s">
        <v>101</v>
      </c>
      <c r="W2" s="86" t="s">
        <v>126</v>
      </c>
      <c r="X2" s="113" t="s">
        <v>127</v>
      </c>
      <c r="Y2" s="113" t="s">
        <v>128</v>
      </c>
      <c r="Z2" s="113" t="s">
        <v>129</v>
      </c>
      <c r="AA2" s="3" t="s">
        <v>22</v>
      </c>
      <c r="AB2" s="3" t="s">
        <v>23</v>
      </c>
      <c r="AD2" s="19"/>
    </row>
    <row r="3" spans="2:34" hidden="1" x14ac:dyDescent="0.35">
      <c r="B3" s="4"/>
      <c r="C3" s="4"/>
      <c r="D3" s="4"/>
      <c r="E3" s="4"/>
      <c r="F3" s="4"/>
      <c r="G3" s="4"/>
      <c r="H3" s="4"/>
      <c r="I3" s="4"/>
      <c r="J3" s="4"/>
      <c r="K3" s="4"/>
      <c r="L3" s="4"/>
      <c r="M3" s="4"/>
      <c r="N3" s="4"/>
      <c r="O3" s="4"/>
      <c r="P3" s="4"/>
      <c r="Q3" s="4"/>
      <c r="R3" s="4"/>
      <c r="S3" s="4"/>
      <c r="T3" s="4"/>
      <c r="U3" s="4"/>
      <c r="V3" s="4"/>
      <c r="W3" s="4"/>
      <c r="X3" s="4"/>
      <c r="Y3" s="4"/>
      <c r="Z3" s="4"/>
      <c r="AA3" s="4"/>
      <c r="AB3" s="4"/>
      <c r="AD3" s="19"/>
    </row>
    <row r="4" spans="2:34" s="12" customFormat="1" hidden="1" x14ac:dyDescent="0.35">
      <c r="B4" s="6" t="s">
        <v>29</v>
      </c>
      <c r="C4" s="7">
        <v>7.1948773150458374</v>
      </c>
      <c r="D4" s="7">
        <v>1.2048408151726546</v>
      </c>
      <c r="E4" s="7">
        <v>1.4285829437369013</v>
      </c>
      <c r="F4" s="7">
        <v>11.629353395161814</v>
      </c>
      <c r="G4" s="7">
        <v>2.7778280621747231</v>
      </c>
      <c r="H4" s="7">
        <v>7.2055094621049687</v>
      </c>
      <c r="I4" s="7">
        <v>11.629353395161814</v>
      </c>
      <c r="J4" s="7">
        <v>11.629353395161814</v>
      </c>
      <c r="K4" s="7">
        <v>7.2055163336125405</v>
      </c>
      <c r="L4" s="8"/>
      <c r="M4" s="9">
        <v>11.629533262194677</v>
      </c>
      <c r="N4" s="9">
        <v>10.753851420746319</v>
      </c>
      <c r="O4" s="9">
        <v>8.0654264876862918</v>
      </c>
      <c r="P4" s="9">
        <v>7.5190456431535262</v>
      </c>
      <c r="Q4" s="9">
        <v>7.5190456431535262</v>
      </c>
      <c r="R4" s="9">
        <v>7.1949347853615295</v>
      </c>
      <c r="S4" s="9">
        <v>6.9929791324213628</v>
      </c>
      <c r="T4" s="9">
        <v>1.47057186586893</v>
      </c>
      <c r="U4" s="9">
        <v>1.4491330687278046</v>
      </c>
      <c r="V4" s="7">
        <v>7.2055094621049687</v>
      </c>
      <c r="W4" s="7">
        <v>7.2055094621049687</v>
      </c>
      <c r="X4" s="7">
        <v>7.2055094621049687</v>
      </c>
      <c r="Y4" s="7">
        <v>7.2055094621049687</v>
      </c>
      <c r="Z4" s="7">
        <v>7.2055094621049696</v>
      </c>
      <c r="AA4" s="10"/>
      <c r="AB4" s="11"/>
      <c r="AC4" s="87"/>
      <c r="AD4" s="19"/>
    </row>
    <row r="5" spans="2:34" s="12" customFormat="1" hidden="1" x14ac:dyDescent="0.35">
      <c r="B5" s="6"/>
      <c r="C5" s="7"/>
      <c r="D5" s="7"/>
      <c r="E5" s="7"/>
      <c r="F5" s="7"/>
      <c r="G5" s="7"/>
      <c r="H5" s="7"/>
      <c r="I5" s="7"/>
      <c r="J5" s="7"/>
      <c r="K5" s="7"/>
      <c r="L5" s="8"/>
      <c r="M5" s="9"/>
      <c r="N5" s="9"/>
      <c r="O5" s="9"/>
      <c r="P5" s="9"/>
      <c r="Q5" s="9"/>
      <c r="R5" s="9"/>
      <c r="S5" s="9"/>
      <c r="T5" s="9"/>
      <c r="U5" s="9"/>
      <c r="V5" s="7"/>
      <c r="W5" s="7"/>
      <c r="X5" s="7"/>
      <c r="Y5" s="7"/>
      <c r="Z5" s="7"/>
      <c r="AA5" s="10"/>
      <c r="AB5" s="11"/>
      <c r="AC5" s="1"/>
      <c r="AD5" s="19"/>
    </row>
    <row r="6" spans="2:34" s="19" customFormat="1" ht="17.100000000000001" customHeight="1" x14ac:dyDescent="0.35">
      <c r="B6" s="13" t="s">
        <v>30</v>
      </c>
      <c r="C6" s="14"/>
      <c r="D6" s="14"/>
      <c r="E6" s="14"/>
      <c r="F6" s="88">
        <v>2224.3606983386467</v>
      </c>
      <c r="G6" s="88">
        <v>1610.5644371955218</v>
      </c>
      <c r="H6" s="88">
        <v>2524.6815331177741</v>
      </c>
      <c r="I6" s="88">
        <v>1563.4736210249612</v>
      </c>
      <c r="J6" s="88">
        <v>1243.8556598692041</v>
      </c>
      <c r="K6" s="88">
        <v>90.05911696106584</v>
      </c>
      <c r="L6" s="14"/>
      <c r="M6" s="14">
        <f>SUMIF(M13:M21,"&gt;0")</f>
        <v>19651.016015113903</v>
      </c>
      <c r="N6" s="88">
        <f>SUMIF(N13:N21,"&gt;0")</f>
        <v>161.35621398799248</v>
      </c>
      <c r="O6" s="14">
        <f t="shared" ref="O6:X6" si="0">SUMIF(O13:O21,"&gt;0")</f>
        <v>2176.889502658395</v>
      </c>
      <c r="P6" s="14">
        <f t="shared" si="0"/>
        <v>61.176412421633003</v>
      </c>
      <c r="Q6" s="88">
        <f t="shared" si="0"/>
        <v>1468.233898119192</v>
      </c>
      <c r="R6" s="88">
        <f t="shared" si="0"/>
        <v>2574.1921168020153</v>
      </c>
      <c r="S6" s="88">
        <f t="shared" si="0"/>
        <v>2461.0745169353627</v>
      </c>
      <c r="T6" s="88">
        <f>SUMIF(T13:T21,"&gt;0")</f>
        <v>0</v>
      </c>
      <c r="U6" s="88">
        <f t="shared" si="0"/>
        <v>117.61316721084464</v>
      </c>
      <c r="V6" s="88">
        <f t="shared" si="0"/>
        <v>96.292003938627531</v>
      </c>
      <c r="W6" s="88">
        <f t="shared" si="0"/>
        <v>0</v>
      </c>
      <c r="X6" s="88">
        <f t="shared" si="0"/>
        <v>0</v>
      </c>
      <c r="Y6" s="88"/>
      <c r="Z6" s="88"/>
      <c r="AA6" s="14"/>
      <c r="AB6" s="14">
        <f>L6</f>
        <v>0</v>
      </c>
      <c r="AC6" s="68"/>
    </row>
    <row r="7" spans="2:34" s="19" customFormat="1" ht="17.100000000000001" customHeight="1" x14ac:dyDescent="0.35">
      <c r="B7" s="21" t="s">
        <v>31</v>
      </c>
      <c r="C7" s="21">
        <v>9128.9107999999978</v>
      </c>
      <c r="D7" s="21">
        <v>1301.4579442925192</v>
      </c>
      <c r="E7" s="21">
        <v>1262.714734000001</v>
      </c>
      <c r="F7" s="21"/>
      <c r="G7" s="21"/>
      <c r="H7" s="21"/>
      <c r="I7" s="21"/>
      <c r="J7" s="21"/>
      <c r="K7" s="21"/>
      <c r="L7" s="21"/>
      <c r="M7" s="21"/>
      <c r="N7" s="21">
        <v>11796.535559199669</v>
      </c>
      <c r="O7" s="21">
        <v>7721.2086077160175</v>
      </c>
      <c r="P7" s="21"/>
      <c r="Q7" s="21">
        <v>2919.1539080952366</v>
      </c>
      <c r="R7" s="21">
        <v>7910.9218217913667</v>
      </c>
      <c r="S7" s="21">
        <v>9431.7809644500048</v>
      </c>
      <c r="T7" s="21">
        <v>578.86196665931129</v>
      </c>
      <c r="U7" s="21"/>
      <c r="V7" s="21"/>
      <c r="W7" s="21">
        <v>0</v>
      </c>
      <c r="X7" s="21">
        <v>308.42149999999998</v>
      </c>
      <c r="Y7" s="21">
        <v>551.66366655599995</v>
      </c>
      <c r="Z7" s="21">
        <v>485.95674207144333</v>
      </c>
      <c r="AA7" s="21"/>
      <c r="AB7" s="21">
        <f t="shared" ref="AB7:AB35" si="1">L7</f>
        <v>0</v>
      </c>
      <c r="AC7" s="68"/>
    </row>
    <row r="8" spans="2:34" s="19" customFormat="1" ht="17.100000000000001" customHeight="1" x14ac:dyDescent="0.35">
      <c r="B8" s="13" t="s">
        <v>32</v>
      </c>
      <c r="C8" s="14"/>
      <c r="D8" s="14">
        <v>34.703464611550046</v>
      </c>
      <c r="E8" s="14"/>
      <c r="F8" s="14"/>
      <c r="G8" s="14"/>
      <c r="H8" s="14"/>
      <c r="I8" s="14"/>
      <c r="J8" s="14"/>
      <c r="K8" s="14"/>
      <c r="L8" s="14"/>
      <c r="M8" s="14"/>
      <c r="N8" s="88"/>
      <c r="O8" s="14"/>
      <c r="P8" s="14"/>
      <c r="Q8" s="14"/>
      <c r="R8" s="14"/>
      <c r="S8" s="14"/>
      <c r="T8" s="14"/>
      <c r="U8" s="14">
        <v>3.5788710496</v>
      </c>
      <c r="V8" s="14"/>
      <c r="W8" s="14"/>
      <c r="X8" s="14"/>
      <c r="Y8" s="14"/>
      <c r="Z8" s="14"/>
      <c r="AA8" s="14"/>
      <c r="AB8" s="14">
        <f t="shared" si="1"/>
        <v>0</v>
      </c>
      <c r="AC8" s="68"/>
      <c r="AE8" s="73"/>
      <c r="AF8" s="73"/>
      <c r="AG8" s="73"/>
      <c r="AH8" s="73"/>
    </row>
    <row r="9" spans="2:34" s="19" customFormat="1" ht="17.100000000000001" customHeight="1" x14ac:dyDescent="0.35">
      <c r="B9" s="21" t="s">
        <v>33</v>
      </c>
      <c r="C9" s="21">
        <v>-167.11465933636649</v>
      </c>
      <c r="D9" s="21">
        <v>16.795557838692215</v>
      </c>
      <c r="E9" s="21">
        <v>24.323287000000107</v>
      </c>
      <c r="F9" s="21"/>
      <c r="G9" s="21"/>
      <c r="H9" s="21"/>
      <c r="I9" s="21"/>
      <c r="J9" s="21"/>
      <c r="K9" s="21"/>
      <c r="L9" s="21"/>
      <c r="M9" s="21"/>
      <c r="N9" s="21">
        <v>-36.067545599007978</v>
      </c>
      <c r="O9" s="21">
        <v>170.16012411339494</v>
      </c>
      <c r="P9" s="21">
        <v>0.46230244343302707</v>
      </c>
      <c r="Q9" s="21">
        <v>11.095258642392658</v>
      </c>
      <c r="R9" s="21">
        <v>2.5020141463010508</v>
      </c>
      <c r="S9" s="21">
        <v>7.7154684113617007</v>
      </c>
      <c r="T9" s="21"/>
      <c r="U9" s="21"/>
      <c r="V9" s="21"/>
      <c r="W9" s="21"/>
      <c r="X9" s="21"/>
      <c r="Y9" s="21"/>
      <c r="Z9" s="21"/>
      <c r="AA9" s="21"/>
      <c r="AB9" s="21">
        <f t="shared" si="1"/>
        <v>0</v>
      </c>
      <c r="AC9" s="68"/>
      <c r="AE9" s="73"/>
      <c r="AF9" s="73"/>
      <c r="AG9" s="73"/>
      <c r="AH9" s="73"/>
    </row>
    <row r="10" spans="2:34" s="19" customFormat="1" ht="17.100000000000001" customHeight="1" x14ac:dyDescent="0.35">
      <c r="B10" s="13" t="s">
        <v>34</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f t="shared" si="1"/>
        <v>0</v>
      </c>
      <c r="AC10" s="68"/>
      <c r="AE10" s="73"/>
      <c r="AF10" s="73"/>
      <c r="AG10" s="73"/>
      <c r="AH10" s="73"/>
    </row>
    <row r="11" spans="2:34" s="19" customFormat="1" ht="17.100000000000001" customHeight="1" x14ac:dyDescent="0.35">
      <c r="B11" s="21" t="s">
        <v>78</v>
      </c>
      <c r="C11" s="21"/>
      <c r="D11" s="21"/>
      <c r="E11" s="21"/>
      <c r="F11" s="21"/>
      <c r="G11" s="21"/>
      <c r="H11" s="21"/>
      <c r="I11" s="21"/>
      <c r="J11" s="21"/>
      <c r="K11" s="21"/>
      <c r="L11" s="21"/>
      <c r="M11" s="21"/>
      <c r="N11" s="21"/>
      <c r="O11" s="21"/>
      <c r="P11" s="21"/>
      <c r="Q11" s="21">
        <v>4220.1744761904765</v>
      </c>
      <c r="R11" s="21"/>
      <c r="S11" s="21"/>
      <c r="T11" s="21"/>
      <c r="U11" s="21"/>
      <c r="V11" s="21"/>
      <c r="W11" s="21"/>
      <c r="X11" s="21"/>
      <c r="Y11" s="21"/>
      <c r="Z11" s="21"/>
      <c r="AA11" s="21"/>
      <c r="AB11" s="21">
        <f t="shared" si="1"/>
        <v>0</v>
      </c>
      <c r="AC11" s="68"/>
      <c r="AE11" s="122"/>
      <c r="AF11" s="122"/>
      <c r="AG11" s="122"/>
      <c r="AH11" s="122"/>
    </row>
    <row r="12" spans="2:34" s="19" customFormat="1" ht="17.100000000000001" customHeight="1" thickBot="1" x14ac:dyDescent="0.4">
      <c r="B12" s="24" t="s">
        <v>35</v>
      </c>
      <c r="C12" s="25">
        <f>C6+C7-C8+C9-C10-C11</f>
        <v>8961.7961406636314</v>
      </c>
      <c r="D12" s="25">
        <f>D6+D7-D8+D9-D10-D11</f>
        <v>1283.5500375196614</v>
      </c>
      <c r="E12" s="25">
        <f>E6+E7-E8+E9-E10-E11</f>
        <v>1287.0380210000012</v>
      </c>
      <c r="F12" s="25">
        <f t="shared" ref="F12:K12" si="2">F6+F7-F8+F9-F10-F11</f>
        <v>2224.3606983386467</v>
      </c>
      <c r="G12" s="25">
        <f t="shared" si="2"/>
        <v>1610.5644371955218</v>
      </c>
      <c r="H12" s="25">
        <f t="shared" si="2"/>
        <v>2524.6815331177741</v>
      </c>
      <c r="I12" s="25">
        <f t="shared" si="2"/>
        <v>1563.4736210249612</v>
      </c>
      <c r="J12" s="25">
        <f t="shared" si="2"/>
        <v>1243.8556598692041</v>
      </c>
      <c r="K12" s="25">
        <f t="shared" si="2"/>
        <v>90.05911696106584</v>
      </c>
      <c r="L12" s="25"/>
      <c r="M12" s="25">
        <f>M6+M7-M8+M9-M10-M11</f>
        <v>19651.016015113903</v>
      </c>
      <c r="N12" s="25">
        <f t="shared" ref="N12:Z12" si="3">N6+N7-N8+N9-N10-N11</f>
        <v>11921.824227588653</v>
      </c>
      <c r="O12" s="25">
        <f t="shared" si="3"/>
        <v>10068.258234487808</v>
      </c>
      <c r="P12" s="25">
        <f t="shared" si="3"/>
        <v>61.638714865066028</v>
      </c>
      <c r="Q12" s="25">
        <f t="shared" si="3"/>
        <v>178.3085886663448</v>
      </c>
      <c r="R12" s="25">
        <f t="shared" si="3"/>
        <v>10487.615952739683</v>
      </c>
      <c r="S12" s="25">
        <f t="shared" si="3"/>
        <v>11900.570949796729</v>
      </c>
      <c r="T12" s="25">
        <f t="shared" si="3"/>
        <v>578.86196665931129</v>
      </c>
      <c r="U12" s="25">
        <f t="shared" si="3"/>
        <v>114.03429616124464</v>
      </c>
      <c r="V12" s="25">
        <f t="shared" si="3"/>
        <v>96.292003938627531</v>
      </c>
      <c r="W12" s="25">
        <f t="shared" si="3"/>
        <v>0</v>
      </c>
      <c r="X12" s="25">
        <f t="shared" si="3"/>
        <v>308.42149999999998</v>
      </c>
      <c r="Y12" s="25">
        <f t="shared" si="3"/>
        <v>551.66366655599995</v>
      </c>
      <c r="Z12" s="25">
        <f t="shared" si="3"/>
        <v>485.95674207144333</v>
      </c>
      <c r="AA12" s="25"/>
      <c r="AB12" s="25">
        <f t="shared" si="1"/>
        <v>0</v>
      </c>
      <c r="AC12" s="68"/>
      <c r="AE12" s="73"/>
      <c r="AF12" s="73"/>
      <c r="AG12" s="73"/>
      <c r="AH12" s="73"/>
    </row>
    <row r="13" spans="2:34" s="19" customFormat="1" ht="17.100000000000001" customHeight="1" x14ac:dyDescent="0.35">
      <c r="B13" s="13" t="s">
        <v>36</v>
      </c>
      <c r="C13" s="14">
        <v>-9376.2415724463935</v>
      </c>
      <c r="D13" s="14"/>
      <c r="E13" s="14"/>
      <c r="F13" s="14"/>
      <c r="G13" s="14"/>
      <c r="H13" s="14"/>
      <c r="I13" s="14"/>
      <c r="J13" s="14"/>
      <c r="K13" s="14"/>
      <c r="L13" s="14"/>
      <c r="M13" s="14"/>
      <c r="N13" s="14">
        <v>161.35621398799248</v>
      </c>
      <c r="O13" s="14">
        <v>2176.889502658395</v>
      </c>
      <c r="P13" s="14">
        <v>61.176412421633003</v>
      </c>
      <c r="Q13" s="14">
        <v>1468.233898119192</v>
      </c>
      <c r="R13" s="14">
        <v>2574.1921168020153</v>
      </c>
      <c r="S13" s="14">
        <v>2461.0745169353627</v>
      </c>
      <c r="T13" s="14"/>
      <c r="U13" s="14"/>
      <c r="V13" s="14">
        <v>96.292003938627531</v>
      </c>
      <c r="W13" s="14"/>
      <c r="X13" s="14"/>
      <c r="Y13" s="14"/>
      <c r="Z13" s="14"/>
      <c r="AA13" s="14"/>
      <c r="AB13" s="14">
        <f t="shared" si="1"/>
        <v>0</v>
      </c>
      <c r="AC13" s="68"/>
      <c r="AE13" s="73"/>
      <c r="AF13" s="73"/>
      <c r="AG13" s="73"/>
      <c r="AH13" s="73"/>
    </row>
    <row r="14" spans="2:34" s="19" customFormat="1" ht="17.100000000000001" customHeight="1" x14ac:dyDescent="0.35">
      <c r="B14" s="21" t="s">
        <v>79</v>
      </c>
      <c r="C14" s="21"/>
      <c r="D14" s="21">
        <v>-1132.9336989656467</v>
      </c>
      <c r="E14" s="21">
        <v>-974.53143671875091</v>
      </c>
      <c r="F14" s="21">
        <v>-2215.9966702020665</v>
      </c>
      <c r="G14" s="21"/>
      <c r="H14" s="21">
        <v>-373.99458231130194</v>
      </c>
      <c r="I14" s="21">
        <v>-519.32049597541413</v>
      </c>
      <c r="J14" s="21">
        <v>-1243.8556598692041</v>
      </c>
      <c r="K14" s="21"/>
      <c r="L14" s="21"/>
      <c r="M14" s="21">
        <v>16257.380576907981</v>
      </c>
      <c r="N14" s="21"/>
      <c r="O14" s="21"/>
      <c r="P14" s="21"/>
      <c r="Q14" s="21"/>
      <c r="R14" s="21">
        <v>-1406.7540086939723</v>
      </c>
      <c r="S14" s="21">
        <v>-8328.2304964322193</v>
      </c>
      <c r="T14" s="21"/>
      <c r="U14" s="21"/>
      <c r="V14" s="21"/>
      <c r="W14" s="21"/>
      <c r="X14" s="21"/>
      <c r="Y14" s="21"/>
      <c r="Z14" s="21"/>
      <c r="AA14" s="21"/>
      <c r="AB14" s="21">
        <f t="shared" si="1"/>
        <v>0</v>
      </c>
      <c r="AC14" s="68"/>
      <c r="AE14" s="73"/>
      <c r="AF14" s="73"/>
      <c r="AG14" s="73"/>
      <c r="AH14" s="73"/>
    </row>
    <row r="15" spans="2:34" s="19" customFormat="1" ht="17.100000000000001" customHeight="1" x14ac:dyDescent="0.35">
      <c r="B15" s="13" t="s">
        <v>80</v>
      </c>
      <c r="C15" s="14"/>
      <c r="D15" s="14">
        <v>-16.647327946519241</v>
      </c>
      <c r="E15" s="14"/>
      <c r="F15" s="14"/>
      <c r="G15" s="14"/>
      <c r="H15" s="14"/>
      <c r="I15" s="14"/>
      <c r="J15" s="14"/>
      <c r="K15" s="14"/>
      <c r="L15" s="14"/>
      <c r="M15" s="14">
        <v>1383.0387496955668</v>
      </c>
      <c r="N15" s="14"/>
      <c r="O15" s="14"/>
      <c r="P15" s="14"/>
      <c r="Q15" s="14"/>
      <c r="R15" s="14">
        <v>-58.615948795966169</v>
      </c>
      <c r="S15" s="14">
        <v>-1828.5522408394759</v>
      </c>
      <c r="T15" s="14"/>
      <c r="U15" s="14"/>
      <c r="V15" s="14"/>
      <c r="W15" s="14"/>
      <c r="X15" s="14"/>
      <c r="Y15" s="14"/>
      <c r="Z15" s="14"/>
      <c r="AA15" s="14"/>
      <c r="AB15" s="14">
        <f t="shared" si="1"/>
        <v>0</v>
      </c>
      <c r="AC15" s="68"/>
      <c r="AE15" s="73"/>
      <c r="AF15" s="73"/>
      <c r="AG15" s="73"/>
      <c r="AH15" s="73"/>
    </row>
    <row r="16" spans="2:34" s="19" customFormat="1" ht="17.100000000000001" customHeight="1" x14ac:dyDescent="0.35">
      <c r="B16" s="21" t="s">
        <v>37</v>
      </c>
      <c r="C16" s="21"/>
      <c r="D16" s="21"/>
      <c r="E16" s="21"/>
      <c r="F16" s="21">
        <v>-8.3640281365803322</v>
      </c>
      <c r="G16" s="21"/>
      <c r="H16" s="21">
        <v>-204.99967989917286</v>
      </c>
      <c r="I16" s="21">
        <v>-931.60712759899559</v>
      </c>
      <c r="J16" s="21"/>
      <c r="K16" s="21">
        <v>-26.413023322632494</v>
      </c>
      <c r="L16" s="21"/>
      <c r="M16" s="21">
        <v>2010.5966885103544</v>
      </c>
      <c r="N16" s="21"/>
      <c r="O16" s="21">
        <v>-122.41207592547963</v>
      </c>
      <c r="P16" s="21"/>
      <c r="Q16" s="21"/>
      <c r="R16" s="21">
        <v>-1097.2414893764139</v>
      </c>
      <c r="S16" s="21">
        <v>-1279.2445478309589</v>
      </c>
      <c r="T16" s="21"/>
      <c r="U16" s="21"/>
      <c r="V16" s="21"/>
      <c r="W16" s="21"/>
      <c r="X16" s="21"/>
      <c r="Y16" s="21"/>
      <c r="Z16" s="21"/>
      <c r="AA16" s="21"/>
      <c r="AB16" s="21">
        <f t="shared" si="1"/>
        <v>0</v>
      </c>
      <c r="AC16" s="68"/>
      <c r="AE16" s="73"/>
      <c r="AF16" s="73"/>
      <c r="AG16" s="73"/>
      <c r="AH16" s="73"/>
    </row>
    <row r="17" spans="2:34" s="19" customFormat="1" ht="17.100000000000001" customHeight="1" x14ac:dyDescent="0.35">
      <c r="B17" s="13" t="s">
        <v>38</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f t="shared" si="1"/>
        <v>0</v>
      </c>
      <c r="AC17" s="68"/>
      <c r="AE17" s="73"/>
      <c r="AF17" s="73"/>
      <c r="AG17" s="73"/>
      <c r="AH17" s="73"/>
    </row>
    <row r="18" spans="2:34" s="19" customFormat="1" ht="17.100000000000001" customHeight="1" x14ac:dyDescent="0.35">
      <c r="B18" s="21" t="s">
        <v>39</v>
      </c>
      <c r="C18" s="21"/>
      <c r="D18" s="21"/>
      <c r="E18" s="21"/>
      <c r="F18" s="21"/>
      <c r="G18" s="21">
        <v>-412.15987804923878</v>
      </c>
      <c r="H18" s="21"/>
      <c r="I18" s="21"/>
      <c r="J18" s="21"/>
      <c r="K18" s="21"/>
      <c r="L18" s="21"/>
      <c r="M18" s="21"/>
      <c r="N18" s="21"/>
      <c r="O18" s="21"/>
      <c r="P18" s="21"/>
      <c r="Q18" s="21"/>
      <c r="R18" s="21"/>
      <c r="S18" s="21"/>
      <c r="T18" s="21"/>
      <c r="U18" s="21">
        <v>117.61316721084464</v>
      </c>
      <c r="V18" s="21"/>
      <c r="W18" s="21"/>
      <c r="X18" s="21"/>
      <c r="Y18" s="21"/>
      <c r="Z18" s="21"/>
      <c r="AA18" s="21"/>
      <c r="AB18" s="21">
        <f t="shared" si="1"/>
        <v>0</v>
      </c>
      <c r="AC18" s="68"/>
    </row>
    <row r="19" spans="2:34" s="19" customFormat="1" ht="17.100000000000001" customHeight="1" x14ac:dyDescent="0.35">
      <c r="B19" s="13" t="s">
        <v>40</v>
      </c>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f t="shared" si="1"/>
        <v>0</v>
      </c>
      <c r="AC19" s="1"/>
    </row>
    <row r="20" spans="2:34" s="19" customFormat="1" ht="17.100000000000001" customHeight="1" x14ac:dyDescent="0.35">
      <c r="B20" s="21" t="s">
        <v>41</v>
      </c>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f t="shared" si="1"/>
        <v>0</v>
      </c>
      <c r="AC20" s="1"/>
      <c r="AE20" s="143"/>
      <c r="AF20" s="143"/>
      <c r="AG20" s="143"/>
      <c r="AH20" s="143"/>
    </row>
    <row r="21" spans="2:34" s="19" customFormat="1" ht="17.100000000000001" customHeight="1" x14ac:dyDescent="0.35">
      <c r="B21" s="13" t="s">
        <v>42</v>
      </c>
      <c r="C21" s="14"/>
      <c r="D21" s="14"/>
      <c r="E21" s="88"/>
      <c r="F21" s="88"/>
      <c r="G21" s="88"/>
      <c r="H21" s="88"/>
      <c r="I21" s="88"/>
      <c r="J21" s="88"/>
      <c r="K21" s="88"/>
      <c r="L21" s="89"/>
      <c r="M21" s="88"/>
      <c r="N21" s="88"/>
      <c r="O21" s="88"/>
      <c r="P21" s="88"/>
      <c r="Q21" s="88"/>
      <c r="R21" s="88"/>
      <c r="S21" s="88"/>
      <c r="T21" s="88"/>
      <c r="U21" s="88"/>
      <c r="V21" s="88"/>
      <c r="W21" s="88"/>
      <c r="X21" s="88"/>
      <c r="Y21" s="88"/>
      <c r="Z21" s="88"/>
      <c r="AA21" s="98"/>
      <c r="AB21" s="98">
        <f t="shared" si="1"/>
        <v>0</v>
      </c>
      <c r="AC21" s="1"/>
      <c r="AE21" s="143"/>
      <c r="AF21" s="143"/>
      <c r="AG21" s="143"/>
      <c r="AH21" s="143"/>
    </row>
    <row r="22" spans="2:34" s="19" customFormat="1" ht="17.100000000000001" customHeight="1" thickBot="1" x14ac:dyDescent="0.4">
      <c r="B22" s="32" t="s">
        <v>43</v>
      </c>
      <c r="C22" s="33">
        <f>SUM(C13:C21)</f>
        <v>-9376.2415724463935</v>
      </c>
      <c r="D22" s="91">
        <f>SUM(D13:D21)</f>
        <v>-1149.581026912166</v>
      </c>
      <c r="E22" s="91">
        <f t="shared" ref="E22:K22" si="4">SUM(E13:E21)</f>
        <v>-974.53143671875091</v>
      </c>
      <c r="F22" s="91">
        <f t="shared" si="4"/>
        <v>-2224.3606983386467</v>
      </c>
      <c r="G22" s="91">
        <f t="shared" si="4"/>
        <v>-412.15987804923878</v>
      </c>
      <c r="H22" s="91">
        <f t="shared" si="4"/>
        <v>-578.99426221047474</v>
      </c>
      <c r="I22" s="91">
        <f t="shared" si="4"/>
        <v>-1450.9276235744096</v>
      </c>
      <c r="J22" s="91">
        <f t="shared" si="4"/>
        <v>-1243.8556598692041</v>
      </c>
      <c r="K22" s="91">
        <f t="shared" si="4"/>
        <v>-26.413023322632494</v>
      </c>
      <c r="L22" s="91"/>
      <c r="M22" s="91">
        <f>SUMIF(M13:M21,"&lt;0")</f>
        <v>0</v>
      </c>
      <c r="N22" s="91">
        <f t="shared" ref="N22:Z22" si="5">SUMIF(N13:N21,"&lt;0")</f>
        <v>0</v>
      </c>
      <c r="O22" s="91">
        <f t="shared" si="5"/>
        <v>-122.41207592547963</v>
      </c>
      <c r="P22" s="91">
        <f t="shared" si="5"/>
        <v>0</v>
      </c>
      <c r="Q22" s="91">
        <f t="shared" si="5"/>
        <v>0</v>
      </c>
      <c r="R22" s="91">
        <f>SUMIF(R13:R21,"&lt;0")</f>
        <v>-2562.6114468663527</v>
      </c>
      <c r="S22" s="91">
        <f>SUMIF(S13:S21,"&lt;0")</f>
        <v>-11436.027285102653</v>
      </c>
      <c r="T22" s="91">
        <f t="shared" si="5"/>
        <v>0</v>
      </c>
      <c r="U22" s="91">
        <f t="shared" si="5"/>
        <v>0</v>
      </c>
      <c r="V22" s="91">
        <f t="shared" si="5"/>
        <v>0</v>
      </c>
      <c r="W22" s="91">
        <f t="shared" si="5"/>
        <v>0</v>
      </c>
      <c r="X22" s="91">
        <f t="shared" si="5"/>
        <v>0</v>
      </c>
      <c r="Y22" s="91">
        <f t="shared" si="5"/>
        <v>0</v>
      </c>
      <c r="Z22" s="91">
        <f t="shared" si="5"/>
        <v>0</v>
      </c>
      <c r="AA22" s="91"/>
      <c r="AB22" s="91">
        <f t="shared" si="1"/>
        <v>0</v>
      </c>
      <c r="AC22" s="1"/>
      <c r="AE22" s="143"/>
      <c r="AF22" s="143"/>
      <c r="AG22" s="143"/>
      <c r="AH22" s="143"/>
    </row>
    <row r="23" spans="2:34" s="19" customFormat="1" ht="17.100000000000001" customHeight="1" x14ac:dyDescent="0.35">
      <c r="B23" s="100" t="s">
        <v>44</v>
      </c>
      <c r="C23" s="90"/>
      <c r="D23" s="90">
        <v>0</v>
      </c>
      <c r="E23" s="90"/>
      <c r="F23" s="90"/>
      <c r="G23" s="90"/>
      <c r="H23" s="90"/>
      <c r="I23" s="90"/>
      <c r="J23" s="90"/>
      <c r="K23" s="90"/>
      <c r="L23" s="90"/>
      <c r="M23" s="90">
        <v>692.70450255880098</v>
      </c>
      <c r="N23" s="90"/>
      <c r="O23" s="90">
        <v>17.091995007544387</v>
      </c>
      <c r="P23" s="90"/>
      <c r="Q23" s="90"/>
      <c r="R23" s="90">
        <v>1.8032570366663563</v>
      </c>
      <c r="S23" s="90">
        <v>245.51541429805434</v>
      </c>
      <c r="T23" s="90"/>
      <c r="U23" s="90"/>
      <c r="V23" s="90">
        <v>96.292003938627531</v>
      </c>
      <c r="W23" s="90"/>
      <c r="X23" s="90"/>
      <c r="Y23" s="90"/>
      <c r="Z23" s="90"/>
      <c r="AA23" s="98"/>
      <c r="AB23" s="98">
        <f t="shared" si="1"/>
        <v>0</v>
      </c>
      <c r="AC23" s="101"/>
      <c r="AD23" s="102"/>
      <c r="AE23" s="143"/>
      <c r="AF23" s="143"/>
      <c r="AG23" s="143"/>
      <c r="AH23" s="143"/>
    </row>
    <row r="24" spans="2:34" s="19" customFormat="1" ht="17.100000000000001" customHeight="1" x14ac:dyDescent="0.35">
      <c r="B24" s="21" t="s">
        <v>45</v>
      </c>
      <c r="C24" s="21"/>
      <c r="D24" s="21"/>
      <c r="E24" s="21">
        <v>28.163747000000019</v>
      </c>
      <c r="F24" s="21"/>
      <c r="G24" s="21"/>
      <c r="H24" s="21"/>
      <c r="I24" s="21"/>
      <c r="J24" s="21"/>
      <c r="K24" s="21"/>
      <c r="L24" s="21"/>
      <c r="M24" s="21">
        <v>2549.0171161321091</v>
      </c>
      <c r="N24" s="21"/>
      <c r="O24" s="21"/>
      <c r="P24" s="21"/>
      <c r="Q24" s="21"/>
      <c r="R24" s="21"/>
      <c r="S24" s="21"/>
      <c r="T24" s="21"/>
      <c r="U24" s="21"/>
      <c r="V24" s="21"/>
      <c r="W24" s="21"/>
      <c r="X24" s="21"/>
      <c r="Y24" s="21"/>
      <c r="Z24" s="21"/>
      <c r="AA24" s="21"/>
      <c r="AB24" s="21">
        <f t="shared" si="1"/>
        <v>0</v>
      </c>
      <c r="AC24" s="1"/>
    </row>
    <row r="25" spans="2:34" s="19" customFormat="1" ht="17.100000000000001" customHeight="1" thickBot="1" x14ac:dyDescent="0.4">
      <c r="B25" s="103" t="s">
        <v>46</v>
      </c>
      <c r="C25" s="108">
        <f>IFERROR(C12+C22-C32-C24-C23-C33, " ")</f>
        <v>-414.44543178276217</v>
      </c>
      <c r="D25" s="108">
        <f>IFERROR(D12+D22-D32-D24-D23-D33, " ")</f>
        <v>-4.8316906031686813E-13</v>
      </c>
      <c r="E25" s="108">
        <f>IFERROR(E12+E22-E32-E24-E23-E33, " ")</f>
        <v>146.04645369501409</v>
      </c>
      <c r="F25" s="108">
        <f t="shared" ref="F25:Z25" si="6">IFERROR(F12+F22-F32-F24-F23-F33, " ")</f>
        <v>0</v>
      </c>
      <c r="G25" s="108">
        <f t="shared" si="6"/>
        <v>-2.2737367544323206E-13</v>
      </c>
      <c r="H25" s="108">
        <f t="shared" si="6"/>
        <v>0</v>
      </c>
      <c r="I25" s="108">
        <f t="shared" si="6"/>
        <v>2.7000623958883807E-13</v>
      </c>
      <c r="J25" s="108">
        <f t="shared" si="6"/>
        <v>0</v>
      </c>
      <c r="K25" s="108">
        <f t="shared" si="6"/>
        <v>0</v>
      </c>
      <c r="L25" s="108"/>
      <c r="M25" s="108">
        <f>IFERROR(M12+M22-M32-M24-M23-M33, " ")</f>
        <v>-1.1368683772161603E-13</v>
      </c>
      <c r="N25" s="108">
        <f t="shared" si="6"/>
        <v>472.48822758863207</v>
      </c>
      <c r="O25" s="108">
        <f t="shared" si="6"/>
        <v>-4.0927261579781771E-12</v>
      </c>
      <c r="P25" s="108">
        <f t="shared" si="6"/>
        <v>0.46230244343302473</v>
      </c>
      <c r="Q25" s="108">
        <f t="shared" si="6"/>
        <v>1.1368683772161603E-13</v>
      </c>
      <c r="R25" s="108">
        <f t="shared" si="6"/>
        <v>4.0789593924728251E-13</v>
      </c>
      <c r="S25" s="108">
        <f t="shared" si="6"/>
        <v>1.0800249583553523E-12</v>
      </c>
      <c r="T25" s="108">
        <f t="shared" si="6"/>
        <v>0</v>
      </c>
      <c r="U25" s="108">
        <f t="shared" si="6"/>
        <v>-3.5788710496000107</v>
      </c>
      <c r="V25" s="108">
        <f t="shared" si="6"/>
        <v>0</v>
      </c>
      <c r="W25" s="108">
        <f t="shared" si="6"/>
        <v>0</v>
      </c>
      <c r="X25" s="108">
        <f t="shared" si="6"/>
        <v>0</v>
      </c>
      <c r="Y25" s="108">
        <f t="shared" si="6"/>
        <v>0</v>
      </c>
      <c r="Z25" s="108">
        <f t="shared" si="6"/>
        <v>0</v>
      </c>
      <c r="AA25" s="108"/>
      <c r="AB25" s="108">
        <f>L25</f>
        <v>0</v>
      </c>
      <c r="AC25" s="104"/>
      <c r="AD25" s="105"/>
      <c r="AE25" s="73"/>
      <c r="AF25" s="73"/>
      <c r="AG25" s="73"/>
      <c r="AH25" s="73"/>
    </row>
    <row r="26" spans="2:34" s="19" customFormat="1" ht="17.100000000000001" customHeight="1" x14ac:dyDescent="0.35">
      <c r="B26" s="116" t="s">
        <v>135</v>
      </c>
      <c r="C26" s="29"/>
      <c r="D26" s="90">
        <v>20.933965075768491</v>
      </c>
      <c r="E26" s="90"/>
      <c r="F26" s="90"/>
      <c r="G26" s="90"/>
      <c r="H26" s="90"/>
      <c r="I26" s="90"/>
      <c r="J26" s="90"/>
      <c r="K26" s="90"/>
      <c r="L26" s="89"/>
      <c r="M26" s="90">
        <v>57.104831999999995</v>
      </c>
      <c r="N26" s="90">
        <v>5103.7856625964159</v>
      </c>
      <c r="O26" s="90">
        <v>8491.9779327063352</v>
      </c>
      <c r="P26" s="90"/>
      <c r="Q26" s="90">
        <v>178.30858866634469</v>
      </c>
      <c r="R26" s="90">
        <v>6162.6009146002289</v>
      </c>
      <c r="S26" s="90"/>
      <c r="T26" s="90"/>
      <c r="U26" s="90"/>
      <c r="V26" s="90"/>
      <c r="W26" s="90">
        <v>0</v>
      </c>
      <c r="X26" s="90"/>
      <c r="Y26" s="90"/>
      <c r="Z26" s="90"/>
      <c r="AA26" s="98"/>
      <c r="AB26" s="98">
        <f t="shared" si="1"/>
        <v>0</v>
      </c>
      <c r="AC26" s="1"/>
      <c r="AE26" s="73"/>
      <c r="AF26" s="73"/>
      <c r="AG26" s="73"/>
      <c r="AH26" s="73"/>
    </row>
    <row r="27" spans="2:34" s="19" customFormat="1" ht="17.100000000000001" customHeight="1" x14ac:dyDescent="0.35">
      <c r="B27" s="22" t="s">
        <v>136</v>
      </c>
      <c r="C27" s="21"/>
      <c r="D27" s="21">
        <v>113.03504553172741</v>
      </c>
      <c r="E27" s="21">
        <v>138.29638358623617</v>
      </c>
      <c r="F27" s="21"/>
      <c r="G27" s="21"/>
      <c r="H27" s="21">
        <v>1945.6872709072993</v>
      </c>
      <c r="I27" s="21"/>
      <c r="J27" s="21"/>
      <c r="K27" s="21">
        <v>42.56353901256378</v>
      </c>
      <c r="L27" s="21"/>
      <c r="M27" s="21">
        <v>5789.3724138586604</v>
      </c>
      <c r="N27" s="21">
        <v>564.73674193600959</v>
      </c>
      <c r="O27" s="21">
        <v>11.653812307869561</v>
      </c>
      <c r="P27" s="21"/>
      <c r="Q27" s="21"/>
      <c r="R27" s="21">
        <v>1066.5032863316762</v>
      </c>
      <c r="S27" s="21">
        <v>219.02825039602072</v>
      </c>
      <c r="T27" s="21">
        <v>578.86196665931129</v>
      </c>
      <c r="U27" s="21"/>
      <c r="V27" s="21"/>
      <c r="W27" s="21"/>
      <c r="X27" s="21"/>
      <c r="Y27" s="21"/>
      <c r="Z27" s="21"/>
      <c r="AA27" s="21"/>
      <c r="AB27" s="21">
        <f t="shared" si="1"/>
        <v>0</v>
      </c>
      <c r="AC27" s="1"/>
      <c r="AE27" s="73"/>
      <c r="AF27" s="73"/>
      <c r="AG27" s="73"/>
      <c r="AH27" s="73"/>
    </row>
    <row r="28" spans="2:34" s="19" customFormat="1" ht="17.100000000000001" customHeight="1" x14ac:dyDescent="0.35">
      <c r="B28" s="117" t="s">
        <v>137</v>
      </c>
      <c r="C28" s="14"/>
      <c r="D28" s="88"/>
      <c r="E28" s="88"/>
      <c r="F28" s="88"/>
      <c r="G28" s="88">
        <v>1198.234597583714</v>
      </c>
      <c r="H28" s="88"/>
      <c r="I28" s="88">
        <v>106.50062925903765</v>
      </c>
      <c r="J28" s="88"/>
      <c r="K28" s="88">
        <v>21.082554625869559</v>
      </c>
      <c r="L28" s="89"/>
      <c r="M28" s="88">
        <v>5168.4302956760921</v>
      </c>
      <c r="N28" s="88">
        <v>4996.0607125948054</v>
      </c>
      <c r="O28" s="88"/>
      <c r="P28" s="88">
        <v>61.176412421633003</v>
      </c>
      <c r="Q28" s="88"/>
      <c r="R28" s="88"/>
      <c r="S28" s="88"/>
      <c r="T28" s="88"/>
      <c r="U28" s="88">
        <v>114.63461822668721</v>
      </c>
      <c r="V28" s="88"/>
      <c r="W28" s="88"/>
      <c r="X28" s="88"/>
      <c r="Y28" s="88"/>
      <c r="Z28" s="88"/>
      <c r="AA28" s="98"/>
      <c r="AB28" s="98">
        <f t="shared" si="1"/>
        <v>0</v>
      </c>
      <c r="AC28" s="1"/>
      <c r="AE28" s="73"/>
      <c r="AF28" s="73"/>
      <c r="AG28" s="73"/>
      <c r="AH28" s="73"/>
    </row>
    <row r="29" spans="2:34" s="19" customFormat="1" ht="17.100000000000001" customHeight="1" x14ac:dyDescent="0.35">
      <c r="B29" s="22" t="s">
        <v>138</v>
      </c>
      <c r="C29" s="21"/>
      <c r="D29" s="21"/>
      <c r="E29" s="21"/>
      <c r="F29" s="21"/>
      <c r="G29" s="21">
        <v>0.16996156256904676</v>
      </c>
      <c r="H29" s="21"/>
      <c r="I29" s="21">
        <v>6.045368191513651</v>
      </c>
      <c r="J29" s="21"/>
      <c r="K29" s="21"/>
      <c r="L29" s="21"/>
      <c r="M29" s="21">
        <v>4300.7189497775717</v>
      </c>
      <c r="N29" s="21">
        <v>628.53374732527584</v>
      </c>
      <c r="O29" s="21">
        <v>0.21846424365642264</v>
      </c>
      <c r="P29" s="21"/>
      <c r="Q29" s="21"/>
      <c r="R29" s="21">
        <v>200.14205038305477</v>
      </c>
      <c r="S29" s="21"/>
      <c r="T29" s="21"/>
      <c r="U29" s="21">
        <v>2.9785489841574355</v>
      </c>
      <c r="V29" s="21"/>
      <c r="W29" s="21"/>
      <c r="X29" s="21"/>
      <c r="Y29" s="21"/>
      <c r="Z29" s="21"/>
      <c r="AA29" s="21"/>
      <c r="AB29" s="21">
        <f t="shared" si="1"/>
        <v>0</v>
      </c>
      <c r="AC29" s="1"/>
      <c r="AE29" s="73"/>
      <c r="AF29" s="73"/>
      <c r="AG29" s="73"/>
      <c r="AH29" s="73"/>
    </row>
    <row r="30" spans="2:34" s="19" customFormat="1" ht="17.100000000000001" customHeight="1" x14ac:dyDescent="0.35">
      <c r="B30" s="117" t="s">
        <v>139</v>
      </c>
      <c r="C30" s="14"/>
      <c r="D30" s="88"/>
      <c r="E30" s="88"/>
      <c r="F30" s="88"/>
      <c r="G30" s="88"/>
      <c r="H30" s="88"/>
      <c r="I30" s="88"/>
      <c r="J30" s="88"/>
      <c r="K30" s="88"/>
      <c r="L30" s="89"/>
      <c r="M30" s="88">
        <v>1093.6679051106687</v>
      </c>
      <c r="N30" s="88"/>
      <c r="O30" s="88"/>
      <c r="P30" s="88"/>
      <c r="Q30" s="88"/>
      <c r="R30" s="88">
        <v>493.95499752170355</v>
      </c>
      <c r="S30" s="88"/>
      <c r="T30" s="88"/>
      <c r="U30" s="88"/>
      <c r="V30" s="88"/>
      <c r="W30" s="88"/>
      <c r="X30" s="88"/>
      <c r="Y30" s="88"/>
      <c r="Z30" s="88"/>
      <c r="AA30" s="98"/>
      <c r="AB30" s="98">
        <f t="shared" si="1"/>
        <v>0</v>
      </c>
      <c r="AC30" s="1"/>
    </row>
    <row r="31" spans="2:34" s="19" customFormat="1" ht="17.100000000000001" customHeight="1" x14ac:dyDescent="0.35">
      <c r="B31" s="22" t="s">
        <v>140</v>
      </c>
      <c r="C31" s="21"/>
      <c r="D31" s="21"/>
      <c r="E31" s="21"/>
      <c r="F31" s="21"/>
      <c r="G31" s="21"/>
      <c r="H31" s="21"/>
      <c r="I31" s="21"/>
      <c r="J31" s="21"/>
      <c r="K31" s="21"/>
      <c r="L31" s="21"/>
      <c r="M31" s="21"/>
      <c r="N31" s="21">
        <v>156.21913554751373</v>
      </c>
      <c r="O31" s="21">
        <v>215.00047923671937</v>
      </c>
      <c r="P31" s="21"/>
      <c r="Q31" s="21"/>
      <c r="R31" s="21"/>
      <c r="S31" s="21"/>
      <c r="T31" s="21"/>
      <c r="U31" s="21"/>
      <c r="V31" s="21"/>
      <c r="W31" s="21"/>
      <c r="X31" s="21"/>
      <c r="Y31" s="21"/>
      <c r="Z31" s="21"/>
      <c r="AA31" s="21"/>
      <c r="AB31" s="21">
        <f t="shared" si="1"/>
        <v>0</v>
      </c>
      <c r="AC31" s="1"/>
    </row>
    <row r="32" spans="2:34" s="19" customFormat="1" ht="17.100000000000001" customHeight="1" x14ac:dyDescent="0.35">
      <c r="B32" s="39" t="s">
        <v>51</v>
      </c>
      <c r="C32" s="40">
        <f t="shared" ref="C32:K32" si="7">SUM(C26:C31)</f>
        <v>0</v>
      </c>
      <c r="D32" s="92">
        <f>SUM(D26:D31)</f>
        <v>133.9690106074959</v>
      </c>
      <c r="E32" s="92">
        <f t="shared" si="7"/>
        <v>138.29638358623617</v>
      </c>
      <c r="F32" s="92">
        <f t="shared" si="7"/>
        <v>0</v>
      </c>
      <c r="G32" s="92">
        <f t="shared" si="7"/>
        <v>1198.4045591462832</v>
      </c>
      <c r="H32" s="92">
        <f t="shared" si="7"/>
        <v>1945.6872709072993</v>
      </c>
      <c r="I32" s="92">
        <f t="shared" ref="I32:J32" si="8">SUM(I26:I31)</f>
        <v>112.5459974505513</v>
      </c>
      <c r="J32" s="92">
        <f t="shared" si="8"/>
        <v>0</v>
      </c>
      <c r="K32" s="92">
        <f t="shared" si="7"/>
        <v>63.646093638433342</v>
      </c>
      <c r="L32" s="89"/>
      <c r="M32" s="92">
        <f t="shared" ref="M32:Z32" si="9">SUM(M26:M31)</f>
        <v>16409.294396422993</v>
      </c>
      <c r="N32" s="92">
        <f t="shared" si="9"/>
        <v>11449.336000000021</v>
      </c>
      <c r="O32" s="92">
        <f t="shared" si="9"/>
        <v>8718.8506884945818</v>
      </c>
      <c r="P32" s="92">
        <f t="shared" si="9"/>
        <v>61.176412421633003</v>
      </c>
      <c r="Q32" s="92">
        <f t="shared" si="9"/>
        <v>178.30858866634469</v>
      </c>
      <c r="R32" s="92">
        <f t="shared" si="9"/>
        <v>7923.2012488366636</v>
      </c>
      <c r="S32" s="92">
        <f t="shared" si="9"/>
        <v>219.02825039602072</v>
      </c>
      <c r="T32" s="92">
        <f t="shared" si="9"/>
        <v>578.86196665931129</v>
      </c>
      <c r="U32" s="92">
        <f t="shared" si="9"/>
        <v>117.61316721084465</v>
      </c>
      <c r="V32" s="92">
        <f t="shared" si="9"/>
        <v>0</v>
      </c>
      <c r="W32" s="92">
        <f t="shared" si="9"/>
        <v>0</v>
      </c>
      <c r="X32" s="92">
        <f t="shared" si="9"/>
        <v>0</v>
      </c>
      <c r="Y32" s="92">
        <f t="shared" si="9"/>
        <v>0</v>
      </c>
      <c r="Z32" s="92">
        <f t="shared" si="9"/>
        <v>0</v>
      </c>
      <c r="AA32" s="98"/>
      <c r="AB32" s="98">
        <f t="shared" si="1"/>
        <v>0</v>
      </c>
      <c r="AC32" s="1"/>
    </row>
    <row r="33" spans="2:29" s="19" customFormat="1" ht="17.100000000000001" customHeight="1" x14ac:dyDescent="0.35">
      <c r="B33" s="13" t="s">
        <v>52</v>
      </c>
      <c r="C33" s="14"/>
      <c r="D33" s="88"/>
      <c r="E33" s="88"/>
      <c r="F33" s="88"/>
      <c r="G33" s="88"/>
      <c r="H33" s="88"/>
      <c r="I33" s="88"/>
      <c r="J33" s="88"/>
      <c r="K33" s="88"/>
      <c r="L33" s="89"/>
      <c r="M33" s="88"/>
      <c r="N33" s="88"/>
      <c r="O33" s="88">
        <v>1209.9034750602059</v>
      </c>
      <c r="P33" s="88"/>
      <c r="Q33" s="88"/>
      <c r="R33" s="88"/>
      <c r="S33" s="88"/>
      <c r="T33" s="88"/>
      <c r="U33" s="88"/>
      <c r="V33" s="88"/>
      <c r="W33" s="88"/>
      <c r="X33" s="14">
        <v>308.42149999999998</v>
      </c>
      <c r="Y33" s="14">
        <v>551.66366655599995</v>
      </c>
      <c r="Z33" s="14">
        <v>485.95674207144333</v>
      </c>
      <c r="AA33" s="88"/>
      <c r="AB33" s="88">
        <f t="shared" si="1"/>
        <v>0</v>
      </c>
      <c r="AC33" s="1"/>
    </row>
    <row r="34" spans="2:29" s="19" customFormat="1" ht="17.100000000000001" customHeight="1" thickBot="1" x14ac:dyDescent="0.4">
      <c r="B34" s="32" t="s">
        <v>53</v>
      </c>
      <c r="C34" s="33">
        <f t="shared" ref="C34:K34" si="10">C33+C32</f>
        <v>0</v>
      </c>
      <c r="D34" s="91">
        <f t="shared" si="10"/>
        <v>133.9690106074959</v>
      </c>
      <c r="E34" s="91">
        <f t="shared" si="10"/>
        <v>138.29638358623617</v>
      </c>
      <c r="F34" s="91">
        <f t="shared" si="10"/>
        <v>0</v>
      </c>
      <c r="G34" s="91">
        <f t="shared" si="10"/>
        <v>1198.4045591462832</v>
      </c>
      <c r="H34" s="91">
        <f t="shared" si="10"/>
        <v>1945.6872709072993</v>
      </c>
      <c r="I34" s="91">
        <f t="shared" si="10"/>
        <v>112.5459974505513</v>
      </c>
      <c r="J34" s="91">
        <f t="shared" si="10"/>
        <v>0</v>
      </c>
      <c r="K34" s="91">
        <f t="shared" si="10"/>
        <v>63.646093638433342</v>
      </c>
      <c r="L34" s="91"/>
      <c r="M34" s="91">
        <f>M33+M32</f>
        <v>16409.294396422993</v>
      </c>
      <c r="N34" s="91">
        <f t="shared" ref="N34:R34" si="11">N33+N32</f>
        <v>11449.336000000021</v>
      </c>
      <c r="O34" s="91">
        <f t="shared" si="11"/>
        <v>9928.7541635547877</v>
      </c>
      <c r="P34" s="91">
        <f t="shared" si="11"/>
        <v>61.176412421633003</v>
      </c>
      <c r="Q34" s="91">
        <f t="shared" si="11"/>
        <v>178.30858866634469</v>
      </c>
      <c r="R34" s="91">
        <f t="shared" si="11"/>
        <v>7923.2012488366636</v>
      </c>
      <c r="S34" s="91">
        <f>S33+S32</f>
        <v>219.02825039602072</v>
      </c>
      <c r="T34" s="91">
        <f t="shared" ref="T34:Z34" si="12">T33+T32</f>
        <v>578.86196665931129</v>
      </c>
      <c r="U34" s="91">
        <f t="shared" si="12"/>
        <v>117.61316721084465</v>
      </c>
      <c r="V34" s="91">
        <f t="shared" si="12"/>
        <v>0</v>
      </c>
      <c r="W34" s="91">
        <f>W33+W32</f>
        <v>0</v>
      </c>
      <c r="X34" s="91">
        <f t="shared" si="12"/>
        <v>308.42149999999998</v>
      </c>
      <c r="Y34" s="91">
        <f t="shared" si="12"/>
        <v>551.66366655599995</v>
      </c>
      <c r="Z34" s="91">
        <f t="shared" si="12"/>
        <v>485.95674207144333</v>
      </c>
      <c r="AA34" s="91"/>
      <c r="AB34" s="91">
        <f t="shared" si="1"/>
        <v>0</v>
      </c>
      <c r="AC34" s="1"/>
    </row>
    <row r="35" spans="2:29" s="19" customFormat="1" ht="17.100000000000001" customHeight="1" x14ac:dyDescent="0.35">
      <c r="B35" s="42" t="s">
        <v>54</v>
      </c>
      <c r="C35" s="43">
        <f t="shared" ref="C35:Z35" si="13">IFERROR(C25/C12, " ")</f>
        <v>-4.6245799980010702E-2</v>
      </c>
      <c r="D35" s="93">
        <f t="shared" si="13"/>
        <v>-3.7643180724808087E-16</v>
      </c>
      <c r="E35" s="93">
        <f t="shared" si="13"/>
        <v>0.11347485568572334</v>
      </c>
      <c r="F35" s="93">
        <f t="shared" si="13"/>
        <v>0</v>
      </c>
      <c r="G35" s="93">
        <f t="shared" si="13"/>
        <v>-1.4117639145140829E-16</v>
      </c>
      <c r="H35" s="93">
        <f t="shared" si="13"/>
        <v>0</v>
      </c>
      <c r="I35" s="93">
        <f t="shared" si="13"/>
        <v>1.7269638320589701E-16</v>
      </c>
      <c r="J35" s="93">
        <f t="shared" si="13"/>
        <v>0</v>
      </c>
      <c r="K35" s="93">
        <f t="shared" si="13"/>
        <v>0</v>
      </c>
      <c r="L35" s="89"/>
      <c r="M35" s="93">
        <f t="shared" si="13"/>
        <v>-5.7852905739925972E-18</v>
      </c>
      <c r="N35" s="93">
        <f t="shared" si="13"/>
        <v>3.9632208843947962E-2</v>
      </c>
      <c r="O35" s="93">
        <f t="shared" si="13"/>
        <v>-4.0649793267706962E-16</v>
      </c>
      <c r="P35" s="93">
        <f t="shared" si="13"/>
        <v>7.5001960122798791E-3</v>
      </c>
      <c r="Q35" s="93">
        <f t="shared" si="13"/>
        <v>6.3758475445257148E-16</v>
      </c>
      <c r="R35" s="93">
        <f t="shared" si="13"/>
        <v>3.8893104122555874E-17</v>
      </c>
      <c r="S35" s="93">
        <f t="shared" si="13"/>
        <v>9.075404557575449E-17</v>
      </c>
      <c r="T35" s="93">
        <f t="shared" si="13"/>
        <v>0</v>
      </c>
      <c r="U35" s="93">
        <f t="shared" si="13"/>
        <v>-3.1384163975892679E-2</v>
      </c>
      <c r="V35" s="93">
        <f t="shared" si="13"/>
        <v>0</v>
      </c>
      <c r="W35" s="93" t="str">
        <f t="shared" si="13"/>
        <v xml:space="preserve"> </v>
      </c>
      <c r="X35" s="93">
        <f t="shared" si="13"/>
        <v>0</v>
      </c>
      <c r="Y35" s="93">
        <f t="shared" si="13"/>
        <v>0</v>
      </c>
      <c r="Z35" s="93">
        <f t="shared" si="13"/>
        <v>0</v>
      </c>
      <c r="AA35" s="98"/>
      <c r="AB35" s="98">
        <f t="shared" si="1"/>
        <v>0</v>
      </c>
      <c r="AC35" s="1"/>
    </row>
    <row r="36" spans="2:29" x14ac:dyDescent="0.35">
      <c r="M36" s="44"/>
      <c r="N36" s="85"/>
      <c r="O36" s="44"/>
      <c r="P36" s="44"/>
      <c r="R36" s="44"/>
    </row>
    <row r="37" spans="2:29" x14ac:dyDescent="0.35">
      <c r="D37" s="149" t="s">
        <v>0</v>
      </c>
      <c r="E37" s="150"/>
      <c r="F37" s="150"/>
      <c r="G37" s="150"/>
      <c r="H37" s="150"/>
      <c r="I37" s="150"/>
      <c r="J37" s="150"/>
      <c r="K37" s="150"/>
      <c r="L37" s="151"/>
      <c r="M37" s="152" t="s">
        <v>1</v>
      </c>
      <c r="N37" s="153"/>
      <c r="O37" s="153"/>
      <c r="P37" s="153"/>
      <c r="Q37" s="153"/>
      <c r="R37" s="153"/>
      <c r="S37" s="153"/>
      <c r="T37" s="153"/>
      <c r="U37" s="153"/>
      <c r="V37" s="153"/>
      <c r="W37" s="153"/>
      <c r="X37" s="153"/>
      <c r="Y37" s="153"/>
      <c r="Z37" s="153"/>
      <c r="AA37" s="154"/>
    </row>
    <row r="38" spans="2:29" ht="45.75" customHeight="1" x14ac:dyDescent="0.35">
      <c r="B38" s="2" t="s">
        <v>142</v>
      </c>
      <c r="C38" s="3" t="s">
        <v>83</v>
      </c>
      <c r="D38" s="3" t="s">
        <v>84</v>
      </c>
      <c r="E38" s="3" t="s">
        <v>85</v>
      </c>
      <c r="F38" s="3" t="s">
        <v>86</v>
      </c>
      <c r="G38" s="3" t="s">
        <v>87</v>
      </c>
      <c r="H38" s="113" t="s">
        <v>124</v>
      </c>
      <c r="I38" s="3" t="s">
        <v>89</v>
      </c>
      <c r="J38" s="3" t="s">
        <v>90</v>
      </c>
      <c r="K38" s="3" t="s">
        <v>125</v>
      </c>
      <c r="L38" s="3" t="s">
        <v>10</v>
      </c>
      <c r="M38" s="3" t="s">
        <v>92</v>
      </c>
      <c r="N38" s="3" t="s">
        <v>93</v>
      </c>
      <c r="O38" s="3" t="s">
        <v>94</v>
      </c>
      <c r="P38" s="3" t="s">
        <v>95</v>
      </c>
      <c r="Q38" s="3" t="s">
        <v>96</v>
      </c>
      <c r="R38" s="3" t="s">
        <v>97</v>
      </c>
      <c r="S38" s="3" t="s">
        <v>98</v>
      </c>
      <c r="T38" s="3" t="s">
        <v>99</v>
      </c>
      <c r="U38" s="3" t="s">
        <v>100</v>
      </c>
      <c r="V38" s="3" t="s">
        <v>101</v>
      </c>
      <c r="W38" s="3" t="s">
        <v>126</v>
      </c>
      <c r="X38" s="113" t="s">
        <v>127</v>
      </c>
      <c r="Y38" s="113" t="s">
        <v>128</v>
      </c>
      <c r="Z38" s="113" t="s">
        <v>129</v>
      </c>
      <c r="AA38" s="3" t="s">
        <v>22</v>
      </c>
      <c r="AB38" s="3" t="s">
        <v>23</v>
      </c>
    </row>
    <row r="39" spans="2:29" x14ac:dyDescent="0.35">
      <c r="B39" s="46" t="s">
        <v>55</v>
      </c>
      <c r="C39" s="47"/>
      <c r="D39" s="47"/>
      <c r="E39" s="94"/>
      <c r="F39" s="94"/>
      <c r="G39" s="94"/>
      <c r="H39" s="94"/>
      <c r="I39" s="94"/>
      <c r="J39" s="94"/>
      <c r="K39" s="94"/>
      <c r="L39" s="94"/>
      <c r="M39" s="106"/>
      <c r="N39" s="94"/>
      <c r="O39" s="106"/>
      <c r="P39" s="106"/>
      <c r="Q39" s="94"/>
      <c r="R39" s="106"/>
      <c r="S39" s="94"/>
      <c r="T39" s="94"/>
      <c r="U39" s="94"/>
      <c r="V39" s="94"/>
      <c r="W39" s="94"/>
      <c r="X39" s="94"/>
      <c r="Y39" s="94"/>
      <c r="Z39" s="94"/>
      <c r="AA39" s="94"/>
      <c r="AB39" s="99"/>
    </row>
    <row r="40" spans="2:29" x14ac:dyDescent="0.35">
      <c r="B40" s="51" t="s">
        <v>81</v>
      </c>
      <c r="C40" s="52"/>
      <c r="D40" s="52"/>
      <c r="E40" s="67"/>
      <c r="F40" s="95"/>
      <c r="G40" s="67">
        <v>205.19601907614603</v>
      </c>
      <c r="H40" s="67"/>
      <c r="I40" s="67">
        <v>106.50062925903765</v>
      </c>
      <c r="J40" s="67"/>
      <c r="K40" s="67">
        <v>19.681253676321226</v>
      </c>
      <c r="L40" s="72"/>
      <c r="M40" s="107">
        <v>4807.7601561489628</v>
      </c>
      <c r="N40" s="67">
        <v>4220.4014381522229</v>
      </c>
      <c r="O40" s="107"/>
      <c r="P40" s="107">
        <v>25.365799549658892</v>
      </c>
      <c r="Q40" s="67"/>
      <c r="R40" s="107"/>
      <c r="S40" s="67"/>
      <c r="T40" s="67"/>
      <c r="U40" s="67">
        <v>68.985148752444942</v>
      </c>
      <c r="V40" s="67"/>
      <c r="W40" s="67"/>
      <c r="X40" s="67"/>
      <c r="Y40" s="67"/>
      <c r="Z40" s="67"/>
      <c r="AA40" s="72"/>
      <c r="AB40" s="72"/>
    </row>
    <row r="41" spans="2:29" x14ac:dyDescent="0.35">
      <c r="B41" s="51" t="s">
        <v>57</v>
      </c>
      <c r="C41" s="52"/>
      <c r="D41" s="52"/>
      <c r="E41" s="67"/>
      <c r="F41" s="95"/>
      <c r="G41" s="67">
        <v>993.03857850756799</v>
      </c>
      <c r="H41" s="67"/>
      <c r="I41" s="95"/>
      <c r="J41" s="95"/>
      <c r="K41" s="67">
        <v>1.4013009495483348</v>
      </c>
      <c r="L41" s="72"/>
      <c r="M41" s="107">
        <v>360.67013952712944</v>
      </c>
      <c r="N41" s="67">
        <v>775.65927444258239</v>
      </c>
      <c r="O41" s="107"/>
      <c r="P41" s="107">
        <v>35.810612871974115</v>
      </c>
      <c r="Q41" s="67"/>
      <c r="R41" s="107"/>
      <c r="S41" s="67"/>
      <c r="T41" s="67"/>
      <c r="U41" s="67">
        <v>45.64946947424226</v>
      </c>
      <c r="V41" s="67"/>
      <c r="W41" s="67"/>
      <c r="X41" s="67"/>
      <c r="Y41" s="67"/>
      <c r="Z41" s="67"/>
      <c r="AA41" s="72"/>
      <c r="AB41" s="72"/>
    </row>
    <row r="42" spans="2:29" x14ac:dyDescent="0.35">
      <c r="B42" s="55" t="s">
        <v>58</v>
      </c>
      <c r="C42" s="53"/>
      <c r="D42" s="53"/>
      <c r="E42" s="72"/>
      <c r="F42" s="96"/>
      <c r="G42" s="72">
        <f>SUM(G40:G41)</f>
        <v>1198.234597583714</v>
      </c>
      <c r="H42" s="67"/>
      <c r="I42" s="72">
        <f t="shared" ref="I42:N42" si="14">SUM(I40:I41)</f>
        <v>106.50062925903765</v>
      </c>
      <c r="J42" s="72"/>
      <c r="K42" s="72">
        <f t="shared" si="14"/>
        <v>21.082554625869562</v>
      </c>
      <c r="L42" s="72"/>
      <c r="M42" s="72">
        <f t="shared" si="14"/>
        <v>5168.4302956760921</v>
      </c>
      <c r="N42" s="72">
        <f t="shared" si="14"/>
        <v>4996.0607125948054</v>
      </c>
      <c r="O42" s="107"/>
      <c r="P42" s="72">
        <f>SUM(P40:P41)</f>
        <v>61.176412421633003</v>
      </c>
      <c r="Q42" s="67"/>
      <c r="R42" s="107"/>
      <c r="S42" s="67"/>
      <c r="T42" s="67"/>
      <c r="U42" s="72">
        <f>SUM(U40:U41)</f>
        <v>114.63461822668719</v>
      </c>
      <c r="V42" s="67"/>
      <c r="W42" s="67"/>
      <c r="X42" s="67"/>
      <c r="Y42" s="67"/>
      <c r="Z42" s="67"/>
      <c r="AA42" s="72"/>
      <c r="AB42" s="72"/>
    </row>
    <row r="43" spans="2:29" x14ac:dyDescent="0.35">
      <c r="B43" s="51" t="s">
        <v>59</v>
      </c>
      <c r="C43" s="52"/>
      <c r="D43" s="52"/>
      <c r="E43" s="67"/>
      <c r="F43" s="95"/>
      <c r="G43" s="95"/>
      <c r="H43" s="67"/>
      <c r="I43" s="67"/>
      <c r="J43" s="67"/>
      <c r="K43" s="67"/>
      <c r="L43" s="72"/>
      <c r="M43" s="107">
        <v>402.62956742030332</v>
      </c>
      <c r="N43" s="67">
        <v>251.66351515632141</v>
      </c>
      <c r="O43" s="107">
        <v>0.21846424365642264</v>
      </c>
      <c r="P43" s="107"/>
      <c r="Q43" s="67"/>
      <c r="R43" s="107"/>
      <c r="S43" s="67"/>
      <c r="T43" s="67"/>
      <c r="U43" s="67">
        <v>2.9785489841574355</v>
      </c>
      <c r="V43" s="67"/>
      <c r="W43" s="67"/>
      <c r="X43" s="67"/>
      <c r="Y43" s="67"/>
      <c r="Z43" s="67"/>
      <c r="AA43" s="72"/>
      <c r="AB43" s="72"/>
    </row>
    <row r="44" spans="2:29" x14ac:dyDescent="0.35">
      <c r="B44" s="51" t="s">
        <v>60</v>
      </c>
      <c r="C44" s="52"/>
      <c r="D44" s="52"/>
      <c r="E44" s="67"/>
      <c r="F44" s="95"/>
      <c r="G44" s="67">
        <v>0.16996156256904676</v>
      </c>
      <c r="H44" s="67"/>
      <c r="I44" s="67">
        <v>6.045368191513651</v>
      </c>
      <c r="J44" s="67"/>
      <c r="K44" s="67"/>
      <c r="L44" s="72"/>
      <c r="M44" s="107">
        <v>1638.1664687699392</v>
      </c>
      <c r="N44" s="67">
        <v>234.9138325509785</v>
      </c>
      <c r="O44" s="107"/>
      <c r="P44" s="107"/>
      <c r="Q44" s="67"/>
      <c r="R44" s="107">
        <v>200.14205038305477</v>
      </c>
      <c r="S44" s="67"/>
      <c r="T44" s="67"/>
      <c r="U44" s="95"/>
      <c r="V44" s="67"/>
      <c r="W44" s="67"/>
      <c r="X44" s="67"/>
      <c r="Y44" s="67"/>
      <c r="Z44" s="67"/>
      <c r="AA44" s="72"/>
      <c r="AB44" s="72"/>
    </row>
    <row r="45" spans="2:29" x14ac:dyDescent="0.35">
      <c r="B45" s="51" t="s">
        <v>61</v>
      </c>
      <c r="C45" s="52"/>
      <c r="D45" s="52"/>
      <c r="E45" s="67"/>
      <c r="F45" s="95"/>
      <c r="G45" s="67"/>
      <c r="H45" s="67"/>
      <c r="I45" s="67"/>
      <c r="J45" s="67"/>
      <c r="K45" s="67"/>
      <c r="L45" s="72"/>
      <c r="M45" s="107">
        <v>2259.9229135873284</v>
      </c>
      <c r="N45" s="67">
        <v>141.95639961797588</v>
      </c>
      <c r="O45" s="107"/>
      <c r="P45" s="107"/>
      <c r="Q45" s="67"/>
      <c r="R45" s="107"/>
      <c r="S45" s="67"/>
      <c r="T45" s="67"/>
      <c r="U45" s="67"/>
      <c r="V45" s="67"/>
      <c r="W45" s="67"/>
      <c r="X45" s="67"/>
      <c r="Y45" s="67"/>
      <c r="Z45" s="67"/>
      <c r="AA45" s="72"/>
      <c r="AB45" s="72"/>
    </row>
    <row r="46" spans="2:29" x14ac:dyDescent="0.35">
      <c r="B46" s="56" t="s">
        <v>141</v>
      </c>
      <c r="C46" s="52"/>
      <c r="D46" s="52"/>
      <c r="E46" s="67"/>
      <c r="F46" s="95"/>
      <c r="G46" s="72">
        <f>SUM(G43:G45)</f>
        <v>0.16996156256904676</v>
      </c>
      <c r="H46" s="67"/>
      <c r="I46" s="72">
        <f>SUM(I43:I45)</f>
        <v>6.045368191513651</v>
      </c>
      <c r="J46" s="72"/>
      <c r="K46" s="67"/>
      <c r="L46" s="72"/>
      <c r="M46" s="72">
        <f t="shared" ref="M46:X46" si="15">SUM(M43:M45)</f>
        <v>4300.7189497775707</v>
      </c>
      <c r="N46" s="72">
        <f t="shared" si="15"/>
        <v>628.53374732527573</v>
      </c>
      <c r="O46" s="72">
        <f t="shared" si="15"/>
        <v>0.21846424365642264</v>
      </c>
      <c r="P46" s="72">
        <f t="shared" si="15"/>
        <v>0</v>
      </c>
      <c r="Q46" s="72">
        <f t="shared" si="15"/>
        <v>0</v>
      </c>
      <c r="R46" s="72">
        <f t="shared" si="15"/>
        <v>200.14205038305477</v>
      </c>
      <c r="S46" s="72">
        <f t="shared" si="15"/>
        <v>0</v>
      </c>
      <c r="T46" s="72">
        <f t="shared" si="15"/>
        <v>0</v>
      </c>
      <c r="U46" s="72">
        <f t="shared" si="15"/>
        <v>2.9785489841574355</v>
      </c>
      <c r="V46" s="72">
        <f t="shared" si="15"/>
        <v>0</v>
      </c>
      <c r="W46" s="72">
        <f t="shared" si="15"/>
        <v>0</v>
      </c>
      <c r="X46" s="72">
        <f t="shared" si="15"/>
        <v>0</v>
      </c>
      <c r="Y46" s="72"/>
      <c r="Z46" s="72"/>
      <c r="AA46" s="72"/>
      <c r="AB46" s="72"/>
    </row>
    <row r="47" spans="2:29" x14ac:dyDescent="0.35">
      <c r="B47" s="51" t="s">
        <v>63</v>
      </c>
      <c r="C47" s="52"/>
      <c r="D47" s="52">
        <v>20.642679673551545</v>
      </c>
      <c r="E47" s="67">
        <v>4.8268533240838698</v>
      </c>
      <c r="F47" s="95"/>
      <c r="G47" s="67"/>
      <c r="H47" s="67">
        <v>1945.6872709072993</v>
      </c>
      <c r="I47" s="67"/>
      <c r="J47" s="67"/>
      <c r="K47" s="67"/>
      <c r="L47" s="72"/>
      <c r="M47" s="107">
        <v>121.53348207580798</v>
      </c>
      <c r="N47" s="52">
        <v>0</v>
      </c>
      <c r="O47" s="107"/>
      <c r="P47" s="107"/>
      <c r="Q47" s="67"/>
      <c r="R47" s="107">
        <v>194.7669026625496</v>
      </c>
      <c r="S47" s="67">
        <v>0</v>
      </c>
      <c r="T47" s="67"/>
      <c r="U47" s="67"/>
      <c r="V47" s="67"/>
      <c r="W47" s="67"/>
      <c r="X47" s="67"/>
      <c r="Y47" s="67"/>
      <c r="Z47" s="67"/>
      <c r="AA47" s="72"/>
      <c r="AB47" s="72"/>
    </row>
    <row r="48" spans="2:29" x14ac:dyDescent="0.35">
      <c r="B48" s="51" t="s">
        <v>64</v>
      </c>
      <c r="C48" s="52"/>
      <c r="D48" s="52">
        <v>18.850427822555101</v>
      </c>
      <c r="E48" s="67">
        <v>19.812584705528447</v>
      </c>
      <c r="F48" s="95"/>
      <c r="G48" s="67"/>
      <c r="H48" s="67"/>
      <c r="I48" s="67"/>
      <c r="J48" s="67"/>
      <c r="K48" s="67">
        <v>42.56353901256378</v>
      </c>
      <c r="L48" s="72"/>
      <c r="M48" s="107">
        <v>1522.4224737242594</v>
      </c>
      <c r="N48" s="67">
        <v>282.31316455114933</v>
      </c>
      <c r="O48" s="107">
        <v>10.778297456141132</v>
      </c>
      <c r="P48" s="107"/>
      <c r="Q48" s="67"/>
      <c r="R48" s="107">
        <v>177.8567268844966</v>
      </c>
      <c r="S48" s="67">
        <v>68.910416780283811</v>
      </c>
      <c r="T48" s="67"/>
      <c r="U48" s="67"/>
      <c r="V48" s="67"/>
      <c r="W48" s="67"/>
      <c r="X48" s="67"/>
      <c r="Y48" s="67"/>
      <c r="Z48" s="67"/>
      <c r="AA48" s="72"/>
      <c r="AB48" s="72"/>
    </row>
    <row r="49" spans="2:30" x14ac:dyDescent="0.35">
      <c r="B49" s="51" t="s">
        <v>65</v>
      </c>
      <c r="C49" s="52"/>
      <c r="D49" s="52">
        <v>0.17210530620682302</v>
      </c>
      <c r="E49" s="67"/>
      <c r="F49" s="95"/>
      <c r="G49" s="67"/>
      <c r="H49" s="67"/>
      <c r="I49" s="67"/>
      <c r="J49" s="67"/>
      <c r="K49" s="67"/>
      <c r="L49" s="72"/>
      <c r="M49" s="107">
        <v>24.012005113929614</v>
      </c>
      <c r="N49" s="67">
        <v>1.4948537279325276</v>
      </c>
      <c r="O49" s="107"/>
      <c r="P49" s="107"/>
      <c r="Q49" s="67"/>
      <c r="R49" s="107">
        <v>1.6238404098592234</v>
      </c>
      <c r="S49" s="67">
        <v>0.64197561097495159</v>
      </c>
      <c r="T49" s="67"/>
      <c r="U49" s="67"/>
      <c r="V49" s="67"/>
      <c r="W49" s="67"/>
      <c r="X49" s="67"/>
      <c r="Y49" s="67"/>
      <c r="Z49" s="67"/>
      <c r="AA49" s="72"/>
      <c r="AB49" s="72"/>
    </row>
    <row r="50" spans="2:30" x14ac:dyDescent="0.35">
      <c r="B50" s="51" t="s">
        <v>66</v>
      </c>
      <c r="C50" s="52"/>
      <c r="D50" s="52">
        <v>1.2642536466262106</v>
      </c>
      <c r="E50" s="67"/>
      <c r="F50" s="95"/>
      <c r="G50" s="67"/>
      <c r="H50" s="67"/>
      <c r="I50" s="67"/>
      <c r="J50" s="67"/>
      <c r="K50" s="67"/>
      <c r="L50" s="72"/>
      <c r="M50" s="107">
        <v>195.22257754622717</v>
      </c>
      <c r="N50" s="67">
        <v>5.8519932868525679E-2</v>
      </c>
      <c r="O50" s="107"/>
      <c r="P50" s="107"/>
      <c r="Q50" s="67"/>
      <c r="R50" s="107">
        <v>11.928430360168264</v>
      </c>
      <c r="S50" s="67">
        <v>18.91670519630992</v>
      </c>
      <c r="T50" s="67"/>
      <c r="U50" s="67"/>
      <c r="V50" s="67"/>
      <c r="W50" s="67"/>
      <c r="X50" s="67"/>
      <c r="Y50" s="67"/>
      <c r="Z50" s="67"/>
      <c r="AA50" s="72"/>
      <c r="AB50" s="72"/>
    </row>
    <row r="51" spans="2:30" x14ac:dyDescent="0.35">
      <c r="B51" s="51" t="s">
        <v>67</v>
      </c>
      <c r="C51" s="52"/>
      <c r="D51" s="52"/>
      <c r="E51" s="67"/>
      <c r="F51" s="95"/>
      <c r="G51" s="67"/>
      <c r="H51" s="67"/>
      <c r="I51" s="67"/>
      <c r="J51" s="67"/>
      <c r="K51" s="67"/>
      <c r="L51" s="72"/>
      <c r="M51" s="107">
        <v>239.41823325442763</v>
      </c>
      <c r="N51" s="67">
        <v>19.682232479249439</v>
      </c>
      <c r="O51" s="107"/>
      <c r="P51" s="107"/>
      <c r="Q51" s="67"/>
      <c r="R51" s="107"/>
      <c r="S51" s="67">
        <v>29.30414603551807</v>
      </c>
      <c r="T51" s="67"/>
      <c r="U51" s="67"/>
      <c r="V51" s="67"/>
      <c r="W51" s="67"/>
      <c r="X51" s="67"/>
      <c r="Y51" s="67"/>
      <c r="Z51" s="67"/>
      <c r="AA51" s="72"/>
      <c r="AB51" s="72"/>
    </row>
    <row r="52" spans="2:30" x14ac:dyDescent="0.35">
      <c r="B52" s="51" t="s">
        <v>68</v>
      </c>
      <c r="C52" s="52"/>
      <c r="D52" s="52">
        <v>22.024240193594707</v>
      </c>
      <c r="E52" s="67"/>
      <c r="F52" s="95"/>
      <c r="G52" s="67"/>
      <c r="H52" s="67"/>
      <c r="I52" s="67"/>
      <c r="J52" s="67"/>
      <c r="K52" s="67"/>
      <c r="L52" s="72"/>
      <c r="M52" s="107">
        <v>705.08427705036434</v>
      </c>
      <c r="N52" s="67">
        <v>1.622900838991604</v>
      </c>
      <c r="O52" s="107"/>
      <c r="P52" s="107"/>
      <c r="Q52" s="67"/>
      <c r="R52" s="107">
        <v>207.80214167148657</v>
      </c>
      <c r="S52" s="67">
        <v>2.5983834808871364</v>
      </c>
      <c r="T52" s="67"/>
      <c r="U52" s="67"/>
      <c r="V52" s="67"/>
      <c r="W52" s="67"/>
      <c r="X52" s="67"/>
      <c r="Y52" s="67"/>
      <c r="Z52" s="67"/>
      <c r="AA52" s="72"/>
      <c r="AB52" s="72"/>
    </row>
    <row r="53" spans="2:30" x14ac:dyDescent="0.35">
      <c r="B53" s="51" t="s">
        <v>69</v>
      </c>
      <c r="C53" s="52"/>
      <c r="D53" s="52">
        <v>12.918382164170193</v>
      </c>
      <c r="E53" s="67">
        <v>113.65694555662385</v>
      </c>
      <c r="F53" s="95"/>
      <c r="G53" s="67"/>
      <c r="H53" s="67"/>
      <c r="I53" s="67"/>
      <c r="J53" s="67"/>
      <c r="K53" s="67"/>
      <c r="L53" s="72"/>
      <c r="M53" s="107">
        <v>1663.4701029181142</v>
      </c>
      <c r="N53" s="67">
        <v>79.221488267208585</v>
      </c>
      <c r="O53" s="67">
        <v>0.24941928340957603</v>
      </c>
      <c r="P53" s="67"/>
      <c r="Q53" s="67"/>
      <c r="R53" s="107">
        <v>121.88695078915916</v>
      </c>
      <c r="S53" s="67">
        <v>95.046369321006537</v>
      </c>
      <c r="T53" s="67">
        <v>578.86196665931129</v>
      </c>
      <c r="U53" s="67"/>
      <c r="V53" s="67"/>
      <c r="W53" s="67"/>
      <c r="X53" s="67"/>
      <c r="Y53" s="67"/>
      <c r="Z53" s="67"/>
      <c r="AA53" s="72"/>
      <c r="AB53" s="72"/>
    </row>
    <row r="54" spans="2:30" x14ac:dyDescent="0.35">
      <c r="B54" s="51" t="s">
        <v>70</v>
      </c>
      <c r="C54" s="52"/>
      <c r="D54" s="52">
        <v>4.1801433360318816</v>
      </c>
      <c r="E54" s="67"/>
      <c r="F54" s="95"/>
      <c r="G54" s="67"/>
      <c r="H54" s="67"/>
      <c r="I54" s="67"/>
      <c r="J54" s="67"/>
      <c r="K54" s="67"/>
      <c r="L54" s="72"/>
      <c r="M54" s="107">
        <v>313.83544915956281</v>
      </c>
      <c r="N54" s="67">
        <v>80.047840563649373</v>
      </c>
      <c r="O54" s="67">
        <v>0.62609556831885138</v>
      </c>
      <c r="P54" s="67"/>
      <c r="Q54" s="67"/>
      <c r="R54" s="107">
        <v>39.440304413944958</v>
      </c>
      <c r="S54" s="95"/>
      <c r="T54" s="67"/>
      <c r="U54" s="67"/>
      <c r="V54" s="67"/>
      <c r="W54" s="67"/>
      <c r="X54" s="67"/>
      <c r="Y54" s="67"/>
      <c r="Z54" s="67"/>
      <c r="AA54" s="72"/>
      <c r="AB54" s="72"/>
    </row>
    <row r="55" spans="2:30" x14ac:dyDescent="0.35">
      <c r="B55" s="51" t="s">
        <v>71</v>
      </c>
      <c r="C55" s="52"/>
      <c r="D55" s="52">
        <v>32.982813388990948</v>
      </c>
      <c r="E55" s="67"/>
      <c r="F55" s="95"/>
      <c r="G55" s="67"/>
      <c r="H55" s="67"/>
      <c r="I55" s="67"/>
      <c r="J55" s="67"/>
      <c r="K55" s="67"/>
      <c r="L55" s="72"/>
      <c r="M55" s="107">
        <v>1004.3738130159677</v>
      </c>
      <c r="N55" s="67">
        <v>100.29574157496019</v>
      </c>
      <c r="O55" s="67"/>
      <c r="P55" s="67"/>
      <c r="Q55" s="67"/>
      <c r="R55" s="107">
        <v>311.19798914001194</v>
      </c>
      <c r="S55" s="67">
        <v>3.6102539710402999</v>
      </c>
      <c r="T55" s="67"/>
      <c r="U55" s="67"/>
      <c r="V55" s="67"/>
      <c r="W55" s="67"/>
      <c r="X55" s="67"/>
      <c r="Y55" s="67"/>
      <c r="Z55" s="67"/>
      <c r="AA55" s="72"/>
      <c r="AB55" s="72"/>
      <c r="AD55" s="57"/>
    </row>
    <row r="56" spans="2:30" x14ac:dyDescent="0.35">
      <c r="B56" s="56" t="s">
        <v>136</v>
      </c>
      <c r="C56" s="52"/>
      <c r="D56" s="53">
        <f>SUM(D47:D55)</f>
        <v>113.03504553172741</v>
      </c>
      <c r="E56" s="72">
        <f>SUM(E47:E55)</f>
        <v>138.29638358623617</v>
      </c>
      <c r="F56" s="72">
        <f t="shared" ref="F56:K56" si="16">SUM(F47:F55)</f>
        <v>0</v>
      </c>
      <c r="G56" s="72">
        <f t="shared" si="16"/>
        <v>0</v>
      </c>
      <c r="H56" s="72">
        <f t="shared" si="16"/>
        <v>1945.6872709072993</v>
      </c>
      <c r="I56" s="72">
        <f t="shared" si="16"/>
        <v>0</v>
      </c>
      <c r="J56" s="72"/>
      <c r="K56" s="72">
        <f t="shared" si="16"/>
        <v>42.56353901256378</v>
      </c>
      <c r="L56" s="72"/>
      <c r="M56" s="72">
        <f t="shared" ref="M56:X56" si="17">SUM(M47:M55)</f>
        <v>5789.3724138586604</v>
      </c>
      <c r="N56" s="72">
        <f t="shared" si="17"/>
        <v>564.73674193600959</v>
      </c>
      <c r="O56" s="72">
        <f>SUM(O47:O55)</f>
        <v>11.653812307869559</v>
      </c>
      <c r="P56" s="72">
        <f t="shared" si="17"/>
        <v>0</v>
      </c>
      <c r="Q56" s="72">
        <f t="shared" si="17"/>
        <v>0</v>
      </c>
      <c r="R56" s="72">
        <f t="shared" si="17"/>
        <v>1066.5032863316765</v>
      </c>
      <c r="S56" s="72">
        <f t="shared" si="17"/>
        <v>219.02825039602072</v>
      </c>
      <c r="T56" s="72">
        <f t="shared" si="17"/>
        <v>578.86196665931129</v>
      </c>
      <c r="U56" s="72">
        <f t="shared" si="17"/>
        <v>0</v>
      </c>
      <c r="V56" s="72">
        <f t="shared" si="17"/>
        <v>0</v>
      </c>
      <c r="W56" s="72">
        <f t="shared" si="17"/>
        <v>0</v>
      </c>
      <c r="X56" s="72">
        <f t="shared" si="17"/>
        <v>0</v>
      </c>
      <c r="Y56" s="72"/>
      <c r="Z56" s="72"/>
      <c r="AA56" s="72"/>
      <c r="AB56" s="72"/>
      <c r="AD56" s="57"/>
    </row>
    <row r="57" spans="2:30" x14ac:dyDescent="0.35">
      <c r="B57" s="56" t="s">
        <v>135</v>
      </c>
      <c r="C57" s="52">
        <f>+C58+C59+C60</f>
        <v>0</v>
      </c>
      <c r="D57" s="53">
        <f t="shared" ref="D57:K57" si="18">+D58+D59+D60</f>
        <v>20.933965075768491</v>
      </c>
      <c r="E57" s="52">
        <f t="shared" si="18"/>
        <v>0</v>
      </c>
      <c r="F57" s="52">
        <f t="shared" si="18"/>
        <v>0</v>
      </c>
      <c r="G57" s="52">
        <f t="shared" si="18"/>
        <v>0</v>
      </c>
      <c r="H57" s="52">
        <f t="shared" si="18"/>
        <v>0</v>
      </c>
      <c r="I57" s="52">
        <f t="shared" si="18"/>
        <v>0</v>
      </c>
      <c r="J57" s="52">
        <f t="shared" si="18"/>
        <v>0</v>
      </c>
      <c r="K57" s="52">
        <f t="shared" si="18"/>
        <v>0</v>
      </c>
      <c r="L57" s="72"/>
      <c r="M57" s="53">
        <f>+M58+M59+M60</f>
        <v>57.104831999999995</v>
      </c>
      <c r="N57" s="53">
        <f>+N58+N59+N60</f>
        <v>5103.7856625964159</v>
      </c>
      <c r="O57" s="72">
        <f>+O58+O59+O60</f>
        <v>8491.9779327063352</v>
      </c>
      <c r="P57" s="53">
        <f t="shared" ref="P57:Z57" si="19">+P58+P59+P60</f>
        <v>0</v>
      </c>
      <c r="Q57" s="53">
        <f t="shared" si="19"/>
        <v>178.30858866634469</v>
      </c>
      <c r="R57" s="53">
        <f t="shared" si="19"/>
        <v>6162.6009146002289</v>
      </c>
      <c r="S57" s="53">
        <f t="shared" si="19"/>
        <v>0</v>
      </c>
      <c r="T57" s="53">
        <f t="shared" si="19"/>
        <v>0</v>
      </c>
      <c r="U57" s="53">
        <f t="shared" si="19"/>
        <v>0</v>
      </c>
      <c r="V57" s="53">
        <f t="shared" si="19"/>
        <v>0</v>
      </c>
      <c r="W57" s="53">
        <f t="shared" si="19"/>
        <v>0</v>
      </c>
      <c r="X57" s="53">
        <f t="shared" si="19"/>
        <v>0</v>
      </c>
      <c r="Y57" s="53">
        <f t="shared" si="19"/>
        <v>0</v>
      </c>
      <c r="Z57" s="53">
        <f t="shared" si="19"/>
        <v>0</v>
      </c>
      <c r="AA57" s="72"/>
      <c r="AB57" s="72"/>
    </row>
    <row r="58" spans="2:30" x14ac:dyDescent="0.35">
      <c r="B58" s="51" t="s">
        <v>132</v>
      </c>
      <c r="C58" s="52"/>
      <c r="D58" s="52">
        <v>20.933965075768491</v>
      </c>
      <c r="E58" s="72"/>
      <c r="F58" s="96"/>
      <c r="G58" s="72"/>
      <c r="H58" s="72"/>
      <c r="I58" s="72"/>
      <c r="J58" s="72"/>
      <c r="K58" s="72"/>
      <c r="L58" s="72"/>
      <c r="M58" s="72"/>
      <c r="N58" s="67">
        <v>5103.7856625964159</v>
      </c>
      <c r="O58" s="67">
        <v>8487.8203136587163</v>
      </c>
      <c r="P58" s="72"/>
      <c r="Q58" s="72"/>
      <c r="R58" s="67">
        <v>6162.6009146002289</v>
      </c>
      <c r="S58" s="72"/>
      <c r="T58" s="72"/>
      <c r="U58" s="72"/>
      <c r="V58" s="72"/>
      <c r="W58" s="72">
        <f>W26*W4</f>
        <v>0</v>
      </c>
      <c r="X58" s="72"/>
      <c r="Y58" s="72"/>
      <c r="Z58" s="72"/>
      <c r="AA58" s="72"/>
      <c r="AB58" s="72"/>
    </row>
    <row r="59" spans="2:30" x14ac:dyDescent="0.35">
      <c r="B59" s="51" t="s">
        <v>133</v>
      </c>
      <c r="C59" s="52"/>
      <c r="D59" s="53"/>
      <c r="E59" s="72"/>
      <c r="F59" s="96"/>
      <c r="G59" s="72"/>
      <c r="H59" s="72"/>
      <c r="I59" s="72"/>
      <c r="J59" s="72"/>
      <c r="K59" s="72"/>
      <c r="L59" s="72"/>
      <c r="M59" s="72"/>
      <c r="N59" s="72"/>
      <c r="O59" s="67">
        <v>4.1576190476190487</v>
      </c>
      <c r="P59" s="72"/>
      <c r="Q59" s="67">
        <v>178.30858866634469</v>
      </c>
      <c r="R59" s="72"/>
      <c r="S59" s="72"/>
      <c r="T59" s="72"/>
      <c r="U59" s="72"/>
      <c r="V59" s="72"/>
      <c r="W59" s="72"/>
      <c r="X59" s="72"/>
      <c r="Y59" s="72"/>
      <c r="Z59" s="72"/>
      <c r="AA59" s="72"/>
      <c r="AB59" s="72"/>
    </row>
    <row r="60" spans="2:30" x14ac:dyDescent="0.35">
      <c r="B60" s="51" t="s">
        <v>134</v>
      </c>
      <c r="C60" s="52"/>
      <c r="D60" s="53"/>
      <c r="E60" s="72"/>
      <c r="F60" s="96"/>
      <c r="G60" s="72"/>
      <c r="H60" s="72"/>
      <c r="I60" s="72"/>
      <c r="J60" s="72"/>
      <c r="K60" s="72"/>
      <c r="L60" s="72"/>
      <c r="M60" s="67">
        <v>57.104831999999995</v>
      </c>
      <c r="N60" s="72"/>
      <c r="O60" s="72"/>
      <c r="P60" s="72"/>
      <c r="Q60" s="72"/>
      <c r="R60" s="72"/>
      <c r="S60" s="72"/>
      <c r="T60" s="72"/>
      <c r="U60" s="72"/>
      <c r="V60" s="72"/>
      <c r="W60" s="72"/>
      <c r="X60" s="72"/>
      <c r="Y60" s="72"/>
      <c r="Z60" s="72"/>
      <c r="AA60" s="72"/>
      <c r="AB60" s="72"/>
    </row>
    <row r="61" spans="2:30" x14ac:dyDescent="0.35">
      <c r="B61" s="55" t="s">
        <v>139</v>
      </c>
      <c r="C61" s="52"/>
      <c r="D61" s="53"/>
      <c r="E61" s="72"/>
      <c r="F61" s="96"/>
      <c r="G61" s="72"/>
      <c r="H61" s="72"/>
      <c r="I61" s="72"/>
      <c r="J61" s="72"/>
      <c r="K61" s="72"/>
      <c r="L61" s="72"/>
      <c r="M61" s="72">
        <v>1093.6679051106687</v>
      </c>
      <c r="N61" s="96"/>
      <c r="O61" s="96"/>
      <c r="P61" s="72"/>
      <c r="Q61" s="72"/>
      <c r="R61" s="72">
        <v>493.95499752170355</v>
      </c>
      <c r="S61" s="72"/>
      <c r="T61" s="72"/>
      <c r="U61" s="72"/>
      <c r="V61" s="72"/>
      <c r="W61" s="72"/>
      <c r="X61" s="72"/>
      <c r="Y61" s="72"/>
      <c r="Z61" s="72"/>
      <c r="AA61" s="72"/>
      <c r="AB61" s="72"/>
      <c r="AD61" s="57"/>
    </row>
    <row r="62" spans="2:30" x14ac:dyDescent="0.35">
      <c r="B62" s="55" t="s">
        <v>140</v>
      </c>
      <c r="C62" s="52"/>
      <c r="D62" s="53"/>
      <c r="E62" s="72"/>
      <c r="F62" s="96"/>
      <c r="G62" s="72"/>
      <c r="H62" s="72"/>
      <c r="I62" s="72"/>
      <c r="J62" s="72"/>
      <c r="K62" s="72"/>
      <c r="L62" s="72"/>
      <c r="M62" s="72"/>
      <c r="N62" s="72">
        <v>156.21913554751373</v>
      </c>
      <c r="O62" s="72">
        <v>215.00047923671937</v>
      </c>
      <c r="P62" s="72"/>
      <c r="Q62" s="72"/>
      <c r="R62" s="72"/>
      <c r="S62" s="72"/>
      <c r="T62" s="72"/>
      <c r="U62" s="72"/>
      <c r="V62" s="72"/>
      <c r="W62" s="72"/>
      <c r="X62" s="72"/>
      <c r="Y62" s="72"/>
      <c r="Z62" s="72"/>
      <c r="AA62" s="72"/>
      <c r="AB62" s="72"/>
    </row>
    <row r="63" spans="2:30" ht="15" customHeight="1" x14ac:dyDescent="0.35">
      <c r="B63" s="59" t="s">
        <v>72</v>
      </c>
      <c r="C63" s="59"/>
      <c r="D63" s="60">
        <f>D42+D46+D56+D57+D61+D62</f>
        <v>133.9690106074959</v>
      </c>
      <c r="E63" s="60">
        <f t="shared" ref="E63:Z63" si="20">E42+E46+E56+E57+E61+E62</f>
        <v>138.29638358623617</v>
      </c>
      <c r="F63" s="60">
        <f t="shared" si="20"/>
        <v>0</v>
      </c>
      <c r="G63" s="60">
        <f t="shared" si="20"/>
        <v>1198.4045591462832</v>
      </c>
      <c r="H63" s="60">
        <f t="shared" si="20"/>
        <v>1945.6872709072993</v>
      </c>
      <c r="I63" s="60">
        <f t="shared" si="20"/>
        <v>112.5459974505513</v>
      </c>
      <c r="J63" s="60">
        <f t="shared" si="20"/>
        <v>0</v>
      </c>
      <c r="K63" s="60">
        <f t="shared" si="20"/>
        <v>63.646093638433342</v>
      </c>
      <c r="L63" s="60"/>
      <c r="M63" s="60">
        <f t="shared" si="20"/>
        <v>16409.294396422993</v>
      </c>
      <c r="N63" s="60">
        <f t="shared" si="20"/>
        <v>11449.336000000019</v>
      </c>
      <c r="O63" s="60">
        <f t="shared" si="20"/>
        <v>8718.8506884945818</v>
      </c>
      <c r="P63" s="60">
        <f t="shared" si="20"/>
        <v>61.176412421633003</v>
      </c>
      <c r="Q63" s="60">
        <f t="shared" si="20"/>
        <v>178.30858866634469</v>
      </c>
      <c r="R63" s="60">
        <f t="shared" si="20"/>
        <v>7923.2012488366636</v>
      </c>
      <c r="S63" s="60">
        <f t="shared" si="20"/>
        <v>219.02825039602072</v>
      </c>
      <c r="T63" s="60">
        <f t="shared" si="20"/>
        <v>578.86196665931129</v>
      </c>
      <c r="U63" s="60">
        <f t="shared" si="20"/>
        <v>117.61316721084464</v>
      </c>
      <c r="V63" s="60">
        <f t="shared" si="20"/>
        <v>0</v>
      </c>
      <c r="W63" s="60">
        <f t="shared" si="20"/>
        <v>0</v>
      </c>
      <c r="X63" s="60">
        <f t="shared" si="20"/>
        <v>0</v>
      </c>
      <c r="Y63" s="60">
        <f t="shared" si="20"/>
        <v>0</v>
      </c>
      <c r="Z63" s="60">
        <f t="shared" si="20"/>
        <v>0</v>
      </c>
      <c r="AA63" s="72"/>
      <c r="AB63" s="72"/>
    </row>
    <row r="64" spans="2:30" s="47" customFormat="1" x14ac:dyDescent="0.35">
      <c r="B64" s="62"/>
      <c r="C64" s="63"/>
      <c r="D64" s="64"/>
      <c r="E64" s="64"/>
      <c r="F64" s="64"/>
      <c r="G64" s="64"/>
      <c r="H64" s="64"/>
      <c r="I64" s="64"/>
      <c r="J64" s="64"/>
      <c r="K64" s="64"/>
      <c r="L64" s="64"/>
      <c r="M64" s="64"/>
      <c r="N64" s="64"/>
      <c r="O64" s="64"/>
      <c r="P64" s="64"/>
      <c r="Q64" s="64"/>
      <c r="R64" s="64"/>
      <c r="S64" s="64"/>
      <c r="T64" s="64"/>
      <c r="U64" s="64"/>
      <c r="V64" s="64"/>
      <c r="W64" s="64"/>
      <c r="X64" s="64"/>
      <c r="Y64" s="64"/>
      <c r="Z64" s="64"/>
      <c r="AA64" s="64"/>
      <c r="AB64" s="65"/>
      <c r="AC64" s="66"/>
    </row>
    <row r="65" spans="2:28" x14ac:dyDescent="0.35">
      <c r="B65" s="70"/>
    </row>
    <row r="66" spans="2:28" x14ac:dyDescent="0.35">
      <c r="D66" s="149" t="s">
        <v>0</v>
      </c>
      <c r="E66" s="150"/>
      <c r="F66" s="150"/>
      <c r="G66" s="150"/>
      <c r="H66" s="150"/>
      <c r="I66" s="150"/>
      <c r="J66" s="150"/>
      <c r="K66" s="150"/>
      <c r="L66" s="151"/>
      <c r="M66" s="152" t="s">
        <v>1</v>
      </c>
      <c r="N66" s="153"/>
      <c r="O66" s="153"/>
      <c r="P66" s="153"/>
      <c r="Q66" s="153"/>
      <c r="R66" s="153"/>
      <c r="S66" s="153"/>
      <c r="T66" s="153"/>
      <c r="U66" s="153"/>
      <c r="V66" s="153"/>
      <c r="W66" s="153"/>
      <c r="X66" s="153"/>
      <c r="Y66" s="153"/>
      <c r="Z66" s="153"/>
      <c r="AA66" s="154"/>
    </row>
    <row r="67" spans="2:28" ht="40.5" x14ac:dyDescent="0.35">
      <c r="B67" s="2" t="s">
        <v>142</v>
      </c>
      <c r="C67" s="3" t="s">
        <v>83</v>
      </c>
      <c r="D67" s="3" t="s">
        <v>84</v>
      </c>
      <c r="E67" s="3" t="s">
        <v>85</v>
      </c>
      <c r="F67" s="3" t="s">
        <v>86</v>
      </c>
      <c r="G67" s="3" t="s">
        <v>87</v>
      </c>
      <c r="H67" s="113" t="s">
        <v>124</v>
      </c>
      <c r="I67" s="3" t="s">
        <v>89</v>
      </c>
      <c r="J67" s="3" t="s">
        <v>90</v>
      </c>
      <c r="K67" s="3" t="s">
        <v>125</v>
      </c>
      <c r="L67" s="3" t="s">
        <v>10</v>
      </c>
      <c r="M67" s="3" t="s">
        <v>92</v>
      </c>
      <c r="N67" s="3" t="s">
        <v>93</v>
      </c>
      <c r="O67" s="3" t="s">
        <v>94</v>
      </c>
      <c r="P67" s="3" t="s">
        <v>95</v>
      </c>
      <c r="Q67" s="3" t="s">
        <v>96</v>
      </c>
      <c r="R67" s="3" t="s">
        <v>97</v>
      </c>
      <c r="S67" s="3" t="s">
        <v>98</v>
      </c>
      <c r="T67" s="3" t="s">
        <v>99</v>
      </c>
      <c r="U67" s="3" t="s">
        <v>100</v>
      </c>
      <c r="V67" s="3" t="s">
        <v>101</v>
      </c>
      <c r="W67" s="3" t="s">
        <v>126</v>
      </c>
      <c r="X67" s="113" t="s">
        <v>127</v>
      </c>
      <c r="Y67" s="113" t="s">
        <v>128</v>
      </c>
      <c r="Z67" s="113" t="s">
        <v>129</v>
      </c>
      <c r="AA67" s="3" t="s">
        <v>22</v>
      </c>
      <c r="AB67" s="3" t="s">
        <v>23</v>
      </c>
    </row>
    <row r="68" spans="2:28" x14ac:dyDescent="0.35">
      <c r="B68" s="46" t="s">
        <v>74</v>
      </c>
      <c r="C68" s="47"/>
      <c r="D68" s="47"/>
      <c r="E68" s="47"/>
      <c r="F68" s="47"/>
      <c r="G68" s="47"/>
      <c r="H68" s="47"/>
      <c r="I68" s="47"/>
      <c r="J68" s="47"/>
      <c r="K68" s="47"/>
      <c r="L68" s="47"/>
      <c r="M68" s="48"/>
      <c r="N68" s="47"/>
      <c r="O68" s="48"/>
      <c r="P68" s="48"/>
      <c r="Q68" s="47"/>
      <c r="R68" s="48"/>
      <c r="S68" s="47"/>
      <c r="T68" s="47"/>
      <c r="U68" s="47"/>
      <c r="V68" s="47"/>
      <c r="W68" s="47"/>
      <c r="X68" s="47"/>
      <c r="Y68" s="47"/>
      <c r="Z68" s="47"/>
      <c r="AA68" s="47"/>
      <c r="AB68" s="47"/>
    </row>
    <row r="69" spans="2:28" x14ac:dyDescent="0.35">
      <c r="B69" s="51" t="s">
        <v>81</v>
      </c>
      <c r="C69" s="52">
        <f>C40*Hoja1!C6</f>
        <v>0</v>
      </c>
      <c r="D69" s="52">
        <f>D40*Hoja1!D6</f>
        <v>0</v>
      </c>
      <c r="E69" s="52">
        <f>E40*Hoja1!E6</f>
        <v>0</v>
      </c>
      <c r="F69" s="52">
        <f>F40*Hoja1!F6</f>
        <v>0</v>
      </c>
      <c r="G69" s="52">
        <f>G40*Hoja1!G6</f>
        <v>21.514562957962635</v>
      </c>
      <c r="H69" s="52">
        <f>H40*Hoja1!H6</f>
        <v>0</v>
      </c>
      <c r="I69" s="52">
        <f>I40*Hoja1!I6</f>
        <v>23.041520659027675</v>
      </c>
      <c r="J69" s="52"/>
      <c r="K69" s="52">
        <f>K40*Hoja1!J6</f>
        <v>1.968125367632122</v>
      </c>
      <c r="L69" s="52">
        <f>L40*Hoja1!K6</f>
        <v>0</v>
      </c>
      <c r="M69" s="52">
        <f>M40*Hoja1!L6</f>
        <v>2549.9890653191069</v>
      </c>
      <c r="N69" s="52">
        <f>N40*Hoja1!M6</f>
        <v>1897.0139304556676</v>
      </c>
      <c r="O69" s="52">
        <f>O40*Hoja1!N6</f>
        <v>0</v>
      </c>
      <c r="P69" s="52">
        <f>P40*Hoja1!O6</f>
        <v>0.39939526945595055</v>
      </c>
      <c r="Q69" s="52">
        <f>Q40*Hoja1!P6</f>
        <v>0</v>
      </c>
      <c r="R69" s="52">
        <f>R40*Hoja1!Q6</f>
        <v>0</v>
      </c>
      <c r="S69" s="52">
        <f>S40*Hoja1!R6</f>
        <v>0</v>
      </c>
      <c r="T69" s="52">
        <f>T40*Hoja1!S6</f>
        <v>0</v>
      </c>
      <c r="U69" s="52">
        <f>U40*Hoja1!T6</f>
        <v>13.71462931574287</v>
      </c>
      <c r="V69" s="52">
        <f>V40*Hoja1!U6</f>
        <v>0</v>
      </c>
      <c r="W69" s="52">
        <f>W40*Hoja1!V6</f>
        <v>0</v>
      </c>
      <c r="X69" s="52">
        <f>X40*Hoja1!W6</f>
        <v>0</v>
      </c>
      <c r="Y69" s="52">
        <f>Y40*Hoja1!X6</f>
        <v>0</v>
      </c>
      <c r="Z69" s="52">
        <f>Z40*Hoja1!Y6</f>
        <v>0</v>
      </c>
      <c r="AA69" s="52">
        <f>AA40*Hoja1!Z6</f>
        <v>0</v>
      </c>
      <c r="AB69" s="52">
        <f>AB40*Hoja1!AA6</f>
        <v>0</v>
      </c>
    </row>
    <row r="70" spans="2:28" x14ac:dyDescent="0.35">
      <c r="B70" s="51" t="s">
        <v>57</v>
      </c>
      <c r="C70" s="52">
        <f>C41*Hoja1!C7</f>
        <v>0</v>
      </c>
      <c r="D70" s="52">
        <f>D41*Hoja1!D7</f>
        <v>0</v>
      </c>
      <c r="E70" s="52">
        <f>E41*Hoja1!E7</f>
        <v>0</v>
      </c>
      <c r="F70" s="52">
        <f>F41*Hoja1!F7</f>
        <v>0</v>
      </c>
      <c r="G70" s="52">
        <f>G41*Hoja1!G7</f>
        <v>112.13084933353332</v>
      </c>
      <c r="H70" s="52">
        <f>H41*Hoja1!H7</f>
        <v>0</v>
      </c>
      <c r="I70" s="52">
        <f>I41*Hoja1!I7</f>
        <v>0</v>
      </c>
      <c r="J70" s="52"/>
      <c r="K70" s="52">
        <f>K41*Hoja1!J7</f>
        <v>0.1401300949548335</v>
      </c>
      <c r="L70" s="52">
        <f>L41*Hoja1!K7</f>
        <v>0</v>
      </c>
      <c r="M70" s="52">
        <f>M41*Hoja1!L7</f>
        <v>180.4305087571212</v>
      </c>
      <c r="N70" s="52">
        <f>N41*Hoja1!M7</f>
        <v>347.43586027394394</v>
      </c>
      <c r="O70" s="52">
        <f>O41*Hoja1!N7</f>
        <v>0</v>
      </c>
      <c r="P70" s="52">
        <f>P41*Hoja1!O7</f>
        <v>0.45795885134540915</v>
      </c>
      <c r="Q70" s="52">
        <f>Q41*Hoja1!P7</f>
        <v>0</v>
      </c>
      <c r="R70" s="52">
        <f>R41*Hoja1!Q7</f>
        <v>0</v>
      </c>
      <c r="S70" s="52">
        <f>S41*Hoja1!R7</f>
        <v>0</v>
      </c>
      <c r="T70" s="52">
        <f>T41*Hoja1!S7</f>
        <v>0</v>
      </c>
      <c r="U70" s="52">
        <f>U41*Hoja1!T7</f>
        <v>9.1298938948484505</v>
      </c>
      <c r="V70" s="52">
        <f>V41*Hoja1!U7</f>
        <v>0</v>
      </c>
      <c r="W70" s="52">
        <f>W41*Hoja1!V7</f>
        <v>0</v>
      </c>
      <c r="X70" s="52">
        <f>X41*Hoja1!W7</f>
        <v>0</v>
      </c>
      <c r="Y70" s="52">
        <f>Y41*Hoja1!X7</f>
        <v>0</v>
      </c>
      <c r="Z70" s="52">
        <f>Z41*Hoja1!Y7</f>
        <v>0</v>
      </c>
      <c r="AA70" s="52">
        <f>AA41*Hoja1!Z7</f>
        <v>0</v>
      </c>
      <c r="AB70" s="52">
        <f>AB41*Hoja1!AA7</f>
        <v>0</v>
      </c>
    </row>
    <row r="71" spans="2:28" x14ac:dyDescent="0.35">
      <c r="B71" s="55" t="s">
        <v>58</v>
      </c>
      <c r="C71" s="52">
        <f>SUM(C69:C70)</f>
        <v>0</v>
      </c>
      <c r="D71" s="52">
        <f t="shared" ref="D71:AA71" si="21">SUM(D69:D70)</f>
        <v>0</v>
      </c>
      <c r="E71" s="52">
        <f t="shared" si="21"/>
        <v>0</v>
      </c>
      <c r="F71" s="52">
        <f t="shared" si="21"/>
        <v>0</v>
      </c>
      <c r="G71" s="52">
        <f t="shared" si="21"/>
        <v>133.64541229149594</v>
      </c>
      <c r="H71" s="52">
        <f t="shared" si="21"/>
        <v>0</v>
      </c>
      <c r="I71" s="52">
        <f t="shared" si="21"/>
        <v>23.041520659027675</v>
      </c>
      <c r="J71" s="52">
        <f t="shared" si="21"/>
        <v>0</v>
      </c>
      <c r="K71" s="52">
        <f t="shared" si="21"/>
        <v>2.1082554625869556</v>
      </c>
      <c r="L71" s="52">
        <f t="shared" si="21"/>
        <v>0</v>
      </c>
      <c r="M71" s="52">
        <f t="shared" si="21"/>
        <v>2730.4195740762279</v>
      </c>
      <c r="N71" s="52">
        <f t="shared" si="21"/>
        <v>2244.4497907296118</v>
      </c>
      <c r="O71" s="52">
        <f t="shared" si="21"/>
        <v>0</v>
      </c>
      <c r="P71" s="52">
        <f t="shared" si="21"/>
        <v>0.85735412080135975</v>
      </c>
      <c r="Q71" s="52">
        <f t="shared" si="21"/>
        <v>0</v>
      </c>
      <c r="R71" s="52">
        <f t="shared" si="21"/>
        <v>0</v>
      </c>
      <c r="S71" s="52">
        <f t="shared" si="21"/>
        <v>0</v>
      </c>
      <c r="T71" s="52">
        <f t="shared" si="21"/>
        <v>0</v>
      </c>
      <c r="U71" s="52">
        <f t="shared" si="21"/>
        <v>22.844523210591319</v>
      </c>
      <c r="V71" s="52">
        <f t="shared" si="21"/>
        <v>0</v>
      </c>
      <c r="W71" s="52">
        <f t="shared" si="21"/>
        <v>0</v>
      </c>
      <c r="X71" s="52">
        <f t="shared" si="21"/>
        <v>0</v>
      </c>
      <c r="Y71" s="52">
        <f t="shared" si="21"/>
        <v>0</v>
      </c>
      <c r="Z71" s="52">
        <f t="shared" si="21"/>
        <v>0</v>
      </c>
      <c r="AA71" s="52">
        <f t="shared" si="21"/>
        <v>0</v>
      </c>
      <c r="AB71" s="52">
        <f>AB42*Hoja1!AA8</f>
        <v>0</v>
      </c>
    </row>
    <row r="72" spans="2:28" x14ac:dyDescent="0.35">
      <c r="B72" s="51" t="s">
        <v>59</v>
      </c>
      <c r="C72" s="52">
        <f>C43*Hoja1!C9</f>
        <v>0</v>
      </c>
      <c r="D72" s="52">
        <f>D43*Hoja1!D9</f>
        <v>0</v>
      </c>
      <c r="E72" s="52">
        <f>E43*Hoja1!E9</f>
        <v>0</v>
      </c>
      <c r="F72" s="52">
        <f>F43*Hoja1!F9</f>
        <v>0</v>
      </c>
      <c r="G72" s="52">
        <f>G43*Hoja1!G9</f>
        <v>0</v>
      </c>
      <c r="H72" s="52">
        <f>H43*Hoja1!H9</f>
        <v>0</v>
      </c>
      <c r="I72" s="52">
        <f>I43*Hoja1!I9</f>
        <v>0</v>
      </c>
      <c r="J72" s="52"/>
      <c r="K72" s="52">
        <f>K43*Hoja1!J9</f>
        <v>0</v>
      </c>
      <c r="L72" s="52">
        <f>L43*Hoja1!K9</f>
        <v>0</v>
      </c>
      <c r="M72" s="52">
        <f>M43*Hoja1!L9</f>
        <v>243.37749945537348</v>
      </c>
      <c r="N72" s="52">
        <f>N43*Hoja1!M9</f>
        <v>113.24858182034463</v>
      </c>
      <c r="O72" s="52">
        <f>O43*Hoja1!N9</f>
        <v>3.0803458355555591E-2</v>
      </c>
      <c r="P72" s="52">
        <f>P43*Hoja1!O9</f>
        <v>0</v>
      </c>
      <c r="Q72" s="52">
        <f>Q43*Hoja1!P9</f>
        <v>0</v>
      </c>
      <c r="R72" s="52">
        <f>R43*Hoja1!Q9</f>
        <v>0</v>
      </c>
      <c r="S72" s="52">
        <f>S43*Hoja1!R9</f>
        <v>0</v>
      </c>
      <c r="T72" s="52">
        <f>T43*Hoja1!S9</f>
        <v>0</v>
      </c>
      <c r="U72" s="52">
        <f>U43*Hoja1!T9</f>
        <v>0.29785489841574359</v>
      </c>
      <c r="V72" s="52">
        <f>V43*Hoja1!U9</f>
        <v>0</v>
      </c>
      <c r="W72" s="52">
        <f>W43*Hoja1!V9</f>
        <v>0</v>
      </c>
      <c r="X72" s="52">
        <f>X43*Hoja1!W9</f>
        <v>0</v>
      </c>
      <c r="Y72" s="52">
        <f>Y43*Hoja1!X9</f>
        <v>0</v>
      </c>
      <c r="Z72" s="52">
        <f>Z43*Hoja1!Y9</f>
        <v>0</v>
      </c>
      <c r="AA72" s="52">
        <f>AA43*Hoja1!Z9</f>
        <v>0</v>
      </c>
      <c r="AB72" s="52">
        <f>AB43*Hoja1!AA9</f>
        <v>0</v>
      </c>
    </row>
    <row r="73" spans="2:28" x14ac:dyDescent="0.35">
      <c r="B73" s="51" t="s">
        <v>60</v>
      </c>
      <c r="C73" s="52">
        <f>C44*Hoja1!C10</f>
        <v>0</v>
      </c>
      <c r="D73" s="52">
        <f>D44*Hoja1!D10</f>
        <v>0</v>
      </c>
      <c r="E73" s="52">
        <f>E44*Hoja1!E10</f>
        <v>0</v>
      </c>
      <c r="F73" s="52">
        <f>F44*Hoja1!F10</f>
        <v>0</v>
      </c>
      <c r="G73" s="52">
        <f>G44*Hoja1!G10</f>
        <v>2.7280400516928798E-2</v>
      </c>
      <c r="H73" s="52">
        <f>H44*Hoja1!H10</f>
        <v>0</v>
      </c>
      <c r="I73" s="52">
        <f>I44*Hoja1!I10</f>
        <v>2.4181472766054606</v>
      </c>
      <c r="J73" s="52"/>
      <c r="K73" s="52">
        <f>K44*Hoja1!J10</f>
        <v>0</v>
      </c>
      <c r="L73" s="52">
        <f>L44*Hoja1!K10</f>
        <v>0</v>
      </c>
      <c r="M73" s="52">
        <f>M44*Hoja1!L10</f>
        <v>973.35672906103389</v>
      </c>
      <c r="N73" s="52">
        <f>N44*Hoja1!M10</f>
        <v>105.94526759000779</v>
      </c>
      <c r="O73" s="52">
        <f>O44*Hoja1!N10</f>
        <v>0</v>
      </c>
      <c r="P73" s="52">
        <f>P44*Hoja1!O10</f>
        <v>0</v>
      </c>
      <c r="Q73" s="52">
        <f>Q44*Hoja1!P10</f>
        <v>0</v>
      </c>
      <c r="R73" s="52">
        <f>R44*Hoja1!Q10</f>
        <v>142.58857622236491</v>
      </c>
      <c r="S73" s="52">
        <f>S44*Hoja1!R10</f>
        <v>0</v>
      </c>
      <c r="T73" s="52">
        <f>T44*Hoja1!S10</f>
        <v>0</v>
      </c>
      <c r="U73" s="52">
        <f>U44*Hoja1!T10</f>
        <v>0</v>
      </c>
      <c r="V73" s="52">
        <f>V44*Hoja1!U10</f>
        <v>0</v>
      </c>
      <c r="W73" s="52">
        <f>W44*Hoja1!V10</f>
        <v>0</v>
      </c>
      <c r="X73" s="52">
        <f>X44*Hoja1!W10</f>
        <v>0</v>
      </c>
      <c r="Y73" s="52">
        <f>Y44*Hoja1!X10</f>
        <v>0</v>
      </c>
      <c r="Z73" s="52">
        <f>Z44*Hoja1!Y10</f>
        <v>0</v>
      </c>
      <c r="AA73" s="52">
        <f>AA44*Hoja1!Z10</f>
        <v>0</v>
      </c>
      <c r="AB73" s="52">
        <f>AB44*Hoja1!AA10</f>
        <v>0</v>
      </c>
    </row>
    <row r="74" spans="2:28" x14ac:dyDescent="0.35">
      <c r="B74" s="51" t="s">
        <v>61</v>
      </c>
      <c r="C74" s="52">
        <f>C45*Hoja1!C11</f>
        <v>0</v>
      </c>
      <c r="D74" s="52">
        <f>D45*Hoja1!D11</f>
        <v>0</v>
      </c>
      <c r="E74" s="52">
        <f>E45*Hoja1!E11</f>
        <v>0</v>
      </c>
      <c r="F74" s="52">
        <f>F45*Hoja1!F11</f>
        <v>0</v>
      </c>
      <c r="G74" s="52">
        <f>G45*Hoja1!G11</f>
        <v>0</v>
      </c>
      <c r="H74" s="52">
        <f>H45*Hoja1!H11</f>
        <v>0</v>
      </c>
      <c r="I74" s="52">
        <f>I45*Hoja1!I11</f>
        <v>0</v>
      </c>
      <c r="J74" s="52"/>
      <c r="K74" s="52">
        <f>K45*Hoja1!J11</f>
        <v>0</v>
      </c>
      <c r="L74" s="52">
        <f>L45*Hoja1!K11</f>
        <v>0</v>
      </c>
      <c r="M74" s="52">
        <f>M45*Hoja1!L11</f>
        <v>1019.1890752612676</v>
      </c>
      <c r="N74" s="52">
        <f>N45*Hoja1!M11</f>
        <v>70.978199808987938</v>
      </c>
      <c r="O74" s="52">
        <f>O45*Hoja1!N11</f>
        <v>0</v>
      </c>
      <c r="P74" s="52">
        <f>P45*Hoja1!O11</f>
        <v>0</v>
      </c>
      <c r="Q74" s="52">
        <f>Q45*Hoja1!P11</f>
        <v>0</v>
      </c>
      <c r="R74" s="52">
        <f>R45*Hoja1!Q11</f>
        <v>0</v>
      </c>
      <c r="S74" s="52">
        <f>S45*Hoja1!R11</f>
        <v>0</v>
      </c>
      <c r="T74" s="52">
        <f>T45*Hoja1!S11</f>
        <v>0</v>
      </c>
      <c r="U74" s="52">
        <f>U45*Hoja1!T11</f>
        <v>0</v>
      </c>
      <c r="V74" s="52">
        <f>V45*Hoja1!U11</f>
        <v>0</v>
      </c>
      <c r="W74" s="52">
        <f>W45*Hoja1!V11</f>
        <v>0</v>
      </c>
      <c r="X74" s="52">
        <f>X45*Hoja1!W11</f>
        <v>0</v>
      </c>
      <c r="Y74" s="52">
        <f>Y45*Hoja1!X11</f>
        <v>0</v>
      </c>
      <c r="Z74" s="52">
        <f>Z45*Hoja1!Y11</f>
        <v>0</v>
      </c>
      <c r="AA74" s="52">
        <f>AA45*Hoja1!Z11</f>
        <v>0</v>
      </c>
      <c r="AB74" s="52">
        <f>AB45*Hoja1!AA11</f>
        <v>0</v>
      </c>
    </row>
    <row r="75" spans="2:28" x14ac:dyDescent="0.35">
      <c r="B75" s="56" t="s">
        <v>141</v>
      </c>
      <c r="C75" s="52">
        <f>SUM(C72:C74)</f>
        <v>0</v>
      </c>
      <c r="D75" s="52">
        <f t="shared" ref="D75:AB75" si="22">SUM(D72:D74)</f>
        <v>0</v>
      </c>
      <c r="E75" s="52">
        <f t="shared" si="22"/>
        <v>0</v>
      </c>
      <c r="F75" s="52">
        <f t="shared" si="22"/>
        <v>0</v>
      </c>
      <c r="G75" s="52">
        <f t="shared" si="22"/>
        <v>2.7280400516928798E-2</v>
      </c>
      <c r="H75" s="52">
        <f t="shared" si="22"/>
        <v>0</v>
      </c>
      <c r="I75" s="52">
        <f t="shared" si="22"/>
        <v>2.4181472766054606</v>
      </c>
      <c r="J75" s="52">
        <f t="shared" si="22"/>
        <v>0</v>
      </c>
      <c r="K75" s="52">
        <f t="shared" si="22"/>
        <v>0</v>
      </c>
      <c r="L75" s="52">
        <f t="shared" si="22"/>
        <v>0</v>
      </c>
      <c r="M75" s="52">
        <f t="shared" si="22"/>
        <v>2235.9233037776748</v>
      </c>
      <c r="N75" s="52">
        <f t="shared" si="22"/>
        <v>290.17204921934035</v>
      </c>
      <c r="O75" s="52">
        <f t="shared" si="22"/>
        <v>3.0803458355555591E-2</v>
      </c>
      <c r="P75" s="52">
        <f t="shared" si="22"/>
        <v>0</v>
      </c>
      <c r="Q75" s="52">
        <f t="shared" si="22"/>
        <v>0</v>
      </c>
      <c r="R75" s="52">
        <f t="shared" si="22"/>
        <v>142.58857622236491</v>
      </c>
      <c r="S75" s="52">
        <f t="shared" si="22"/>
        <v>0</v>
      </c>
      <c r="T75" s="52">
        <f t="shared" si="22"/>
        <v>0</v>
      </c>
      <c r="U75" s="52">
        <f t="shared" si="22"/>
        <v>0.29785489841574359</v>
      </c>
      <c r="V75" s="52">
        <f t="shared" si="22"/>
        <v>0</v>
      </c>
      <c r="W75" s="52">
        <f t="shared" si="22"/>
        <v>0</v>
      </c>
      <c r="X75" s="52">
        <f t="shared" si="22"/>
        <v>0</v>
      </c>
      <c r="Y75" s="52">
        <f t="shared" si="22"/>
        <v>0</v>
      </c>
      <c r="Z75" s="52">
        <f t="shared" si="22"/>
        <v>0</v>
      </c>
      <c r="AA75" s="52">
        <f t="shared" si="22"/>
        <v>0</v>
      </c>
      <c r="AB75" s="52">
        <f t="shared" si="22"/>
        <v>0</v>
      </c>
    </row>
    <row r="76" spans="2:28" x14ac:dyDescent="0.35">
      <c r="B76" s="51" t="s">
        <v>63</v>
      </c>
      <c r="C76" s="52">
        <f>C47*Hoja1!C13</f>
        <v>0</v>
      </c>
      <c r="D76" s="52">
        <f>D47*Hoja1!D13</f>
        <v>14.449875771486081</v>
      </c>
      <c r="E76" s="52">
        <f>E47*Hoja1!E13</f>
        <v>0</v>
      </c>
      <c r="F76" s="52">
        <f>F47*Hoja1!F13</f>
        <v>0</v>
      </c>
      <c r="G76" s="52">
        <f>G47*Hoja1!G13</f>
        <v>0</v>
      </c>
      <c r="H76" s="52">
        <f>H47*Hoja1!H13</f>
        <v>1264.6967260897445</v>
      </c>
      <c r="I76" s="52">
        <f>I47*Hoja1!I13</f>
        <v>0</v>
      </c>
      <c r="J76" s="52"/>
      <c r="K76" s="52">
        <f>K47*Hoja1!J13</f>
        <v>0</v>
      </c>
      <c r="L76" s="52">
        <f>L47*Hoja1!K13</f>
        <v>0</v>
      </c>
      <c r="M76" s="52">
        <f>M47*Hoja1!L13</f>
        <v>101.12334478459172</v>
      </c>
      <c r="N76" s="52">
        <f>N47*Hoja1!M13</f>
        <v>0</v>
      </c>
      <c r="O76" s="52">
        <f>O47*Hoja1!N13</f>
        <v>0</v>
      </c>
      <c r="P76" s="52">
        <f>P47*Hoja1!O13</f>
        <v>0</v>
      </c>
      <c r="Q76" s="52">
        <f>Q47*Hoja1!P13</f>
        <v>0</v>
      </c>
      <c r="R76" s="52">
        <f>R47*Hoja1!Q13</f>
        <v>46.744056641793108</v>
      </c>
      <c r="S76" s="52">
        <f>S47*Hoja1!R13</f>
        <v>0</v>
      </c>
      <c r="T76" s="52">
        <f>T47*Hoja1!S13</f>
        <v>0</v>
      </c>
      <c r="U76" s="52">
        <f>U47*Hoja1!T13</f>
        <v>0</v>
      </c>
      <c r="V76" s="52">
        <f>V47*Hoja1!U13</f>
        <v>0</v>
      </c>
      <c r="W76" s="52">
        <f>W47*Hoja1!V13</f>
        <v>0</v>
      </c>
      <c r="X76" s="52">
        <f>X47*Hoja1!W13</f>
        <v>0</v>
      </c>
      <c r="Y76" s="52">
        <f>Y47*Hoja1!X13</f>
        <v>0</v>
      </c>
      <c r="Z76" s="52">
        <f>Z47*Hoja1!Y13</f>
        <v>0</v>
      </c>
      <c r="AA76" s="52">
        <f>AA47*Hoja1!Z13</f>
        <v>0</v>
      </c>
      <c r="AB76" s="52">
        <f>AB47*Hoja1!AA13</f>
        <v>0</v>
      </c>
    </row>
    <row r="77" spans="2:28" x14ac:dyDescent="0.35">
      <c r="B77" s="51" t="s">
        <v>64</v>
      </c>
      <c r="C77" s="52">
        <f>C48*Hoja1!C14</f>
        <v>0</v>
      </c>
      <c r="D77" s="52">
        <f>D48*Hoja1!D14</f>
        <v>13.19529947578857</v>
      </c>
      <c r="E77" s="52">
        <f>E48*Hoja1!E14</f>
        <v>0</v>
      </c>
      <c r="F77" s="52">
        <f>F48*Hoja1!F14</f>
        <v>0</v>
      </c>
      <c r="G77" s="52">
        <f>G48*Hoja1!G14</f>
        <v>0</v>
      </c>
      <c r="H77" s="52">
        <f>H48*Hoja1!H14</f>
        <v>0</v>
      </c>
      <c r="I77" s="52">
        <f>I48*Hoja1!I14</f>
        <v>0</v>
      </c>
      <c r="J77" s="52"/>
      <c r="K77" s="52">
        <f>K48*Hoja1!J14</f>
        <v>14.89723865439732</v>
      </c>
      <c r="L77" s="52">
        <f>L48*Hoja1!K14</f>
        <v>0</v>
      </c>
      <c r="M77" s="52">
        <f>M48*Hoja1!L14</f>
        <v>1210.622440151064</v>
      </c>
      <c r="N77" s="52">
        <f>N48*Hoja1!M14</f>
        <v>120.05588453083605</v>
      </c>
      <c r="O77" s="52">
        <f>O48*Hoja1!N14</f>
        <v>1.9400935421054037</v>
      </c>
      <c r="P77" s="52">
        <f>P48*Hoja1!O14</f>
        <v>0</v>
      </c>
      <c r="Q77" s="52">
        <f>Q48*Hoja1!P14</f>
        <v>0</v>
      </c>
      <c r="R77" s="52">
        <f>R48*Hoja1!Q14</f>
        <v>117.1431256498644</v>
      </c>
      <c r="S77" s="52">
        <f>S48*Hoja1!R14</f>
        <v>43.413562571578801</v>
      </c>
      <c r="T77" s="52">
        <f>T48*Hoja1!S14</f>
        <v>0</v>
      </c>
      <c r="U77" s="52">
        <f>U48*Hoja1!T14</f>
        <v>0</v>
      </c>
      <c r="V77" s="52">
        <f>V48*Hoja1!U14</f>
        <v>0</v>
      </c>
      <c r="W77" s="52">
        <f>W48*Hoja1!V14</f>
        <v>0</v>
      </c>
      <c r="X77" s="52">
        <f>X48*Hoja1!W14</f>
        <v>0</v>
      </c>
      <c r="Y77" s="52">
        <f>Y48*Hoja1!X14</f>
        <v>0</v>
      </c>
      <c r="Z77" s="52">
        <f>Z48*Hoja1!Y14</f>
        <v>0</v>
      </c>
      <c r="AA77" s="52">
        <f>AA48*Hoja1!Z14</f>
        <v>0</v>
      </c>
      <c r="AB77" s="52">
        <f>AB48*Hoja1!AA14</f>
        <v>0</v>
      </c>
    </row>
    <row r="78" spans="2:28" x14ac:dyDescent="0.35">
      <c r="B78" s="51" t="s">
        <v>65</v>
      </c>
      <c r="C78" s="52">
        <f>C49*Hoja1!C15</f>
        <v>0</v>
      </c>
      <c r="D78" s="52">
        <f>D49*Hoja1!D15</f>
        <v>0.12047371434477611</v>
      </c>
      <c r="E78" s="52">
        <f>E49*Hoja1!E15</f>
        <v>0</v>
      </c>
      <c r="F78" s="52">
        <f>F49*Hoja1!F15</f>
        <v>0</v>
      </c>
      <c r="G78" s="52">
        <f>G49*Hoja1!G15</f>
        <v>0</v>
      </c>
      <c r="H78" s="52">
        <f>H49*Hoja1!H15</f>
        <v>0</v>
      </c>
      <c r="I78" s="52">
        <f>I49*Hoja1!I15</f>
        <v>0</v>
      </c>
      <c r="J78" s="52"/>
      <c r="K78" s="52">
        <f>K49*Hoja1!J15</f>
        <v>0</v>
      </c>
      <c r="L78" s="52">
        <f>L49*Hoja1!K15</f>
        <v>0</v>
      </c>
      <c r="M78" s="52">
        <f>M49*Hoja1!L15</f>
        <v>18.199271778005663</v>
      </c>
      <c r="N78" s="52">
        <f>N49*Hoja1!M15</f>
        <v>0.41720623501754894</v>
      </c>
      <c r="O78" s="52">
        <f>O49*Hoja1!N15</f>
        <v>0</v>
      </c>
      <c r="P78" s="52">
        <f>P49*Hoja1!O15</f>
        <v>0</v>
      </c>
      <c r="Q78" s="52">
        <f>Q49*Hoja1!P15</f>
        <v>0</v>
      </c>
      <c r="R78" s="52">
        <f>R49*Hoja1!Q15</f>
        <v>1.0717346705070876</v>
      </c>
      <c r="S78" s="52">
        <f>S49*Hoja1!R15</f>
        <v>0.4044446349142195</v>
      </c>
      <c r="T78" s="52">
        <f>T49*Hoja1!S15</f>
        <v>0</v>
      </c>
      <c r="U78" s="52">
        <f>U49*Hoja1!T15</f>
        <v>0</v>
      </c>
      <c r="V78" s="52">
        <f>V49*Hoja1!U15</f>
        <v>0</v>
      </c>
      <c r="W78" s="52">
        <f>W49*Hoja1!V15</f>
        <v>0</v>
      </c>
      <c r="X78" s="52">
        <f>X49*Hoja1!W15</f>
        <v>0</v>
      </c>
      <c r="Y78" s="52">
        <f>Y49*Hoja1!X15</f>
        <v>0</v>
      </c>
      <c r="Z78" s="52">
        <f>Z49*Hoja1!Y15</f>
        <v>0</v>
      </c>
      <c r="AA78" s="52">
        <f>AA49*Hoja1!Z15</f>
        <v>0</v>
      </c>
      <c r="AB78" s="52">
        <f>AB49*Hoja1!AA15</f>
        <v>0</v>
      </c>
    </row>
    <row r="79" spans="2:28" x14ac:dyDescent="0.35">
      <c r="B79" s="51" t="s">
        <v>66</v>
      </c>
      <c r="C79" s="52">
        <f>C50*Hoja1!C16</f>
        <v>0</v>
      </c>
      <c r="D79" s="52">
        <f>D50*Hoja1!D16</f>
        <v>0.88497755263834754</v>
      </c>
      <c r="E79" s="52">
        <f>E50*Hoja1!E16</f>
        <v>0</v>
      </c>
      <c r="F79" s="52">
        <f>F50*Hoja1!F16</f>
        <v>0</v>
      </c>
      <c r="G79" s="52">
        <f>G50*Hoja1!G16</f>
        <v>0</v>
      </c>
      <c r="H79" s="52">
        <f>H50*Hoja1!H16</f>
        <v>0</v>
      </c>
      <c r="I79" s="52">
        <f>I50*Hoja1!I16</f>
        <v>0</v>
      </c>
      <c r="J79" s="52"/>
      <c r="K79" s="52">
        <f>K50*Hoja1!J16</f>
        <v>0</v>
      </c>
      <c r="L79" s="52">
        <f>L50*Hoja1!K16</f>
        <v>0</v>
      </c>
      <c r="M79" s="52">
        <f>M50*Hoja1!L16</f>
        <v>158.29827617969411</v>
      </c>
      <c r="N79" s="52">
        <f>N50*Hoja1!M16</f>
        <v>3.6867557707171171E-2</v>
      </c>
      <c r="O79" s="52">
        <f>O50*Hoja1!N16</f>
        <v>0</v>
      </c>
      <c r="P79" s="52">
        <f>P50*Hoja1!O16</f>
        <v>0</v>
      </c>
      <c r="Q79" s="52">
        <f>Q50*Hoja1!P16</f>
        <v>0</v>
      </c>
      <c r="R79" s="52">
        <f>R50*Hoja1!Q16</f>
        <v>7.8727640377110548</v>
      </c>
      <c r="S79" s="52">
        <f>S50*Hoja1!R16</f>
        <v>11.91752427367525</v>
      </c>
      <c r="T79" s="52">
        <f>T50*Hoja1!S16</f>
        <v>0</v>
      </c>
      <c r="U79" s="52">
        <f>U50*Hoja1!T16</f>
        <v>0</v>
      </c>
      <c r="V79" s="52">
        <f>V50*Hoja1!U16</f>
        <v>0</v>
      </c>
      <c r="W79" s="52">
        <f>W50*Hoja1!V16</f>
        <v>0</v>
      </c>
      <c r="X79" s="52">
        <f>X50*Hoja1!W16</f>
        <v>0</v>
      </c>
      <c r="Y79" s="52">
        <f>Y50*Hoja1!X16</f>
        <v>0</v>
      </c>
      <c r="Z79" s="52">
        <f>Z50*Hoja1!Y16</f>
        <v>0</v>
      </c>
      <c r="AA79" s="52">
        <f>AA50*Hoja1!Z16</f>
        <v>0</v>
      </c>
      <c r="AB79" s="52">
        <f>AB50*Hoja1!AA16</f>
        <v>0</v>
      </c>
    </row>
    <row r="80" spans="2:28" x14ac:dyDescent="0.35">
      <c r="B80" s="51" t="s">
        <v>67</v>
      </c>
      <c r="C80" s="52">
        <f>C51*Hoja1!C17</f>
        <v>0</v>
      </c>
      <c r="D80" s="52">
        <f>D51*Hoja1!D17</f>
        <v>0</v>
      </c>
      <c r="E80" s="52">
        <f>E51*Hoja1!E17</f>
        <v>0</v>
      </c>
      <c r="F80" s="52">
        <f>F51*Hoja1!F17</f>
        <v>0</v>
      </c>
      <c r="G80" s="52">
        <f>G51*Hoja1!G17</f>
        <v>0</v>
      </c>
      <c r="H80" s="52">
        <f>H51*Hoja1!H17</f>
        <v>0</v>
      </c>
      <c r="I80" s="52">
        <f>I51*Hoja1!I17</f>
        <v>0</v>
      </c>
      <c r="J80" s="52"/>
      <c r="K80" s="52">
        <f>K51*Hoja1!J17</f>
        <v>0</v>
      </c>
      <c r="L80" s="52">
        <f>L51*Hoja1!K17</f>
        <v>0</v>
      </c>
      <c r="M80" s="52">
        <f>M51*Hoja1!L17</f>
        <v>181.4079921408898</v>
      </c>
      <c r="N80" s="52">
        <f>N51*Hoja1!M17</f>
        <v>12.378103944259268</v>
      </c>
      <c r="O80" s="52">
        <f>O51*Hoja1!N17</f>
        <v>0</v>
      </c>
      <c r="P80" s="52">
        <f>P51*Hoja1!O17</f>
        <v>0</v>
      </c>
      <c r="Q80" s="52">
        <f>Q51*Hoja1!P17</f>
        <v>0</v>
      </c>
      <c r="R80" s="52">
        <f>R51*Hoja1!Q17</f>
        <v>0</v>
      </c>
      <c r="S80" s="52">
        <f>S51*Hoja1!R17</f>
        <v>18.461612002376384</v>
      </c>
      <c r="T80" s="52">
        <f>T51*Hoja1!S17</f>
        <v>0</v>
      </c>
      <c r="U80" s="52">
        <f>U51*Hoja1!T17</f>
        <v>0</v>
      </c>
      <c r="V80" s="52">
        <f>V51*Hoja1!U17</f>
        <v>0</v>
      </c>
      <c r="W80" s="52">
        <f>W51*Hoja1!V17</f>
        <v>0</v>
      </c>
      <c r="X80" s="52">
        <f>X51*Hoja1!W17</f>
        <v>0</v>
      </c>
      <c r="Y80" s="52">
        <f>Y51*Hoja1!X17</f>
        <v>0</v>
      </c>
      <c r="Z80" s="52">
        <f>Z51*Hoja1!Y17</f>
        <v>0</v>
      </c>
      <c r="AA80" s="52">
        <f>AA51*Hoja1!Z17</f>
        <v>0</v>
      </c>
      <c r="AB80" s="52">
        <f>AB51*Hoja1!AA17</f>
        <v>0</v>
      </c>
    </row>
    <row r="81" spans="2:28" x14ac:dyDescent="0.35">
      <c r="B81" s="51" t="s">
        <v>68</v>
      </c>
      <c r="C81" s="52">
        <f>C52*Hoja1!C18</f>
        <v>0</v>
      </c>
      <c r="D81" s="52">
        <f>D52*Hoja1!D18</f>
        <v>15.416968135516292</v>
      </c>
      <c r="E81" s="52">
        <f>E52*Hoja1!E18</f>
        <v>0</v>
      </c>
      <c r="F81" s="52">
        <f>F52*Hoja1!F18</f>
        <v>0</v>
      </c>
      <c r="G81" s="52">
        <f>G52*Hoja1!G18</f>
        <v>0</v>
      </c>
      <c r="H81" s="52">
        <f>H52*Hoja1!H18</f>
        <v>0</v>
      </c>
      <c r="I81" s="52">
        <f>I52*Hoja1!I18</f>
        <v>0</v>
      </c>
      <c r="J81" s="52"/>
      <c r="K81" s="52">
        <f>K52*Hoja1!J18</f>
        <v>0</v>
      </c>
      <c r="L81" s="52">
        <f>L52*Hoja1!K18</f>
        <v>0</v>
      </c>
      <c r="M81" s="52">
        <f>M52*Hoja1!L18</f>
        <v>570.63436541733472</v>
      </c>
      <c r="N81" s="52">
        <f>N52*Hoja1!M18</f>
        <v>0.29212215101848865</v>
      </c>
      <c r="O81" s="52">
        <f>O52*Hoja1!N18</f>
        <v>0</v>
      </c>
      <c r="P81" s="52">
        <f>P52*Hoja1!O18</f>
        <v>0</v>
      </c>
      <c r="Q81" s="52">
        <f>Q52*Hoja1!P18</f>
        <v>0</v>
      </c>
      <c r="R81" s="52">
        <f>R52*Hoja1!Q18</f>
        <v>136.01985402826455</v>
      </c>
      <c r="S81" s="52">
        <f>S52*Hoja1!R18</f>
        <v>1.636981592958896</v>
      </c>
      <c r="T81" s="52">
        <f>T52*Hoja1!S18</f>
        <v>0</v>
      </c>
      <c r="U81" s="52">
        <f>U52*Hoja1!T18</f>
        <v>0</v>
      </c>
      <c r="V81" s="52">
        <f>V52*Hoja1!U18</f>
        <v>0</v>
      </c>
      <c r="W81" s="52">
        <f>W52*Hoja1!V18</f>
        <v>0</v>
      </c>
      <c r="X81" s="52">
        <f>X52*Hoja1!W18</f>
        <v>0</v>
      </c>
      <c r="Y81" s="52">
        <f>Y52*Hoja1!X18</f>
        <v>0</v>
      </c>
      <c r="Z81" s="52">
        <f>Z52*Hoja1!Y18</f>
        <v>0</v>
      </c>
      <c r="AA81" s="52">
        <f>AA52*Hoja1!Z18</f>
        <v>0</v>
      </c>
      <c r="AB81" s="52">
        <f>AB52*Hoja1!AA18</f>
        <v>0</v>
      </c>
    </row>
    <row r="82" spans="2:28" x14ac:dyDescent="0.35">
      <c r="B82" s="51" t="s">
        <v>69</v>
      </c>
      <c r="C82" s="52">
        <f>C53*Hoja1!C19</f>
        <v>0</v>
      </c>
      <c r="D82" s="52">
        <f>D53*Hoja1!D19</f>
        <v>9.0428675149191342</v>
      </c>
      <c r="E82" s="52">
        <f>E53*Hoja1!E19</f>
        <v>0</v>
      </c>
      <c r="F82" s="52">
        <f>F53*Hoja1!F19</f>
        <v>0</v>
      </c>
      <c r="G82" s="52">
        <f>G53*Hoja1!G19</f>
        <v>0</v>
      </c>
      <c r="H82" s="52">
        <f>H53*Hoja1!H19</f>
        <v>0</v>
      </c>
      <c r="I82" s="52">
        <f>I53*Hoja1!I19</f>
        <v>0</v>
      </c>
      <c r="J82" s="52"/>
      <c r="K82" s="52">
        <f>K53*Hoja1!J19</f>
        <v>0</v>
      </c>
      <c r="L82" s="52">
        <f>L53*Hoja1!K19</f>
        <v>0</v>
      </c>
      <c r="M82" s="52">
        <f>M53*Hoja1!L19</f>
        <v>1375.1672846496131</v>
      </c>
      <c r="N82" s="52">
        <f>N53*Hoja1!M19</f>
        <v>49.909537608341402</v>
      </c>
      <c r="O82" s="52">
        <f>O53*Hoja1!N19</f>
        <v>4.4895471013723674E-2</v>
      </c>
      <c r="P82" s="52">
        <f>P53*Hoja1!O19</f>
        <v>0</v>
      </c>
      <c r="Q82" s="52">
        <f>Q53*Hoja1!P19</f>
        <v>0</v>
      </c>
      <c r="R82" s="52">
        <f>R53*Hoja1!Q19</f>
        <v>75.06305692927755</v>
      </c>
      <c r="S82" s="52">
        <f>S53*Hoja1!R19</f>
        <v>59.879212672234139</v>
      </c>
      <c r="T82" s="52">
        <f>T53*Hoja1!S19</f>
        <v>376.26027832855237</v>
      </c>
      <c r="U82" s="52">
        <f>U53*Hoja1!T19</f>
        <v>0</v>
      </c>
      <c r="V82" s="52">
        <f>V53*Hoja1!U19</f>
        <v>0</v>
      </c>
      <c r="W82" s="52">
        <f>W53*Hoja1!V19</f>
        <v>0</v>
      </c>
      <c r="X82" s="52">
        <f>X53*Hoja1!W19</f>
        <v>0</v>
      </c>
      <c r="Y82" s="52">
        <f>Y53*Hoja1!X19</f>
        <v>0</v>
      </c>
      <c r="Z82" s="52">
        <f>Z53*Hoja1!Y19</f>
        <v>0</v>
      </c>
      <c r="AA82" s="52">
        <f>AA53*Hoja1!Z19</f>
        <v>0</v>
      </c>
      <c r="AB82" s="52">
        <f>AB53*Hoja1!AA19</f>
        <v>0</v>
      </c>
    </row>
    <row r="83" spans="2:28" x14ac:dyDescent="0.35">
      <c r="B83" s="51" t="s">
        <v>70</v>
      </c>
      <c r="C83" s="52">
        <f>C54*Hoja1!C20</f>
        <v>0</v>
      </c>
      <c r="D83" s="52">
        <f>D54*Hoja1!D20</f>
        <v>2.9261003352223174</v>
      </c>
      <c r="E83" s="52">
        <f>E54*Hoja1!E20</f>
        <v>0</v>
      </c>
      <c r="F83" s="52">
        <f>F54*Hoja1!F20</f>
        <v>0</v>
      </c>
      <c r="G83" s="52">
        <f>G54*Hoja1!G20</f>
        <v>0</v>
      </c>
      <c r="H83" s="52">
        <f>H54*Hoja1!H20</f>
        <v>0</v>
      </c>
      <c r="I83" s="52">
        <f>I54*Hoja1!I20</f>
        <v>0</v>
      </c>
      <c r="J83" s="52"/>
      <c r="K83" s="52">
        <f>K54*Hoja1!J20</f>
        <v>0</v>
      </c>
      <c r="L83" s="52">
        <f>L54*Hoja1!K20</f>
        <v>0</v>
      </c>
      <c r="M83" s="52">
        <f>M54*Hoja1!L20</f>
        <v>246.85922947202826</v>
      </c>
      <c r="N83" s="52">
        <f>N54*Hoja1!M20</f>
        <v>48.16815530297648</v>
      </c>
      <c r="O83" s="52">
        <f>O54*Hoja1!N20</f>
        <v>0.11269720229739323</v>
      </c>
      <c r="P83" s="52">
        <f>P54*Hoja1!O20</f>
        <v>0</v>
      </c>
      <c r="Q83" s="52">
        <f>Q54*Hoja1!P20</f>
        <v>0</v>
      </c>
      <c r="R83" s="52">
        <f>R54*Hoja1!Q20</f>
        <v>25.677825879369848</v>
      </c>
      <c r="S83" s="52">
        <f>S54*Hoja1!R20</f>
        <v>0</v>
      </c>
      <c r="T83" s="52">
        <f>T54*Hoja1!S20</f>
        <v>0</v>
      </c>
      <c r="U83" s="52">
        <f>U54*Hoja1!T20</f>
        <v>0</v>
      </c>
      <c r="V83" s="52">
        <f>V54*Hoja1!U20</f>
        <v>0</v>
      </c>
      <c r="W83" s="52">
        <f>W54*Hoja1!V20</f>
        <v>0</v>
      </c>
      <c r="X83" s="52">
        <f>X54*Hoja1!W20</f>
        <v>0</v>
      </c>
      <c r="Y83" s="52">
        <f>Y54*Hoja1!X20</f>
        <v>0</v>
      </c>
      <c r="Z83" s="52">
        <f>Z54*Hoja1!Y20</f>
        <v>0</v>
      </c>
      <c r="AA83" s="52">
        <f>AA54*Hoja1!Z20</f>
        <v>0</v>
      </c>
      <c r="AB83" s="52">
        <f>AB54*Hoja1!AA20</f>
        <v>0</v>
      </c>
    </row>
    <row r="84" spans="2:28" x14ac:dyDescent="0.35">
      <c r="B84" s="51" t="s">
        <v>71</v>
      </c>
      <c r="C84" s="52">
        <f>C55*Hoja1!C21</f>
        <v>0</v>
      </c>
      <c r="D84" s="52">
        <f>D55*Hoja1!D21</f>
        <v>23.087969372293667</v>
      </c>
      <c r="E84" s="52">
        <f>E55*Hoja1!E21</f>
        <v>0</v>
      </c>
      <c r="F84" s="52">
        <f>F55*Hoja1!F21</f>
        <v>0</v>
      </c>
      <c r="G84" s="52">
        <f>G55*Hoja1!G21</f>
        <v>0</v>
      </c>
      <c r="H84" s="52">
        <f>H55*Hoja1!H21</f>
        <v>0</v>
      </c>
      <c r="I84" s="52">
        <f>I55*Hoja1!I21</f>
        <v>0</v>
      </c>
      <c r="J84" s="52"/>
      <c r="K84" s="52">
        <f>K55*Hoja1!J21</f>
        <v>0</v>
      </c>
      <c r="L84" s="52">
        <f>L55*Hoja1!K21</f>
        <v>0</v>
      </c>
      <c r="M84" s="52">
        <f>M55*Hoja1!L21</f>
        <v>740.20104182626972</v>
      </c>
      <c r="N84" s="52">
        <f>N55*Hoja1!M21</f>
        <v>59.736654743149849</v>
      </c>
      <c r="O84" s="52">
        <f>O55*Hoja1!N21</f>
        <v>0</v>
      </c>
      <c r="P84" s="52">
        <f>P55*Hoja1!O21</f>
        <v>0</v>
      </c>
      <c r="Q84" s="52">
        <f>Q55*Hoja1!P21</f>
        <v>0</v>
      </c>
      <c r="R84" s="52">
        <f>R55*Hoja1!Q21</f>
        <v>205.39067283240786</v>
      </c>
      <c r="S84" s="52">
        <f>S55*Hoja1!R21</f>
        <v>2.2744600017553891</v>
      </c>
      <c r="T84" s="52">
        <f>T55*Hoja1!S21</f>
        <v>0</v>
      </c>
      <c r="U84" s="52">
        <f>U55*Hoja1!T21</f>
        <v>0</v>
      </c>
      <c r="V84" s="52">
        <f>V55*Hoja1!U21</f>
        <v>0</v>
      </c>
      <c r="W84" s="52">
        <f>W55*Hoja1!V21</f>
        <v>0</v>
      </c>
      <c r="X84" s="52">
        <f>X55*Hoja1!W21</f>
        <v>0</v>
      </c>
      <c r="Y84" s="52">
        <f>Y55*Hoja1!X21</f>
        <v>0</v>
      </c>
      <c r="Z84" s="52">
        <f>Z55*Hoja1!Y21</f>
        <v>0</v>
      </c>
      <c r="AA84" s="52">
        <f>AA55*Hoja1!Z21</f>
        <v>0</v>
      </c>
      <c r="AB84" s="52">
        <f>AB55*Hoja1!AA21</f>
        <v>0</v>
      </c>
    </row>
    <row r="85" spans="2:28" x14ac:dyDescent="0.35">
      <c r="B85" s="56" t="s">
        <v>136</v>
      </c>
      <c r="C85" s="53">
        <f>SUM(C76:C84)</f>
        <v>0</v>
      </c>
      <c r="D85" s="53">
        <f t="shared" ref="D85:AB85" si="23">SUM(D76:D84)</f>
        <v>79.124531872209189</v>
      </c>
      <c r="E85" s="53">
        <f t="shared" si="23"/>
        <v>0</v>
      </c>
      <c r="F85" s="53">
        <f t="shared" si="23"/>
        <v>0</v>
      </c>
      <c r="G85" s="53">
        <f t="shared" si="23"/>
        <v>0</v>
      </c>
      <c r="H85" s="53">
        <f t="shared" si="23"/>
        <v>1264.6967260897445</v>
      </c>
      <c r="I85" s="53">
        <f t="shared" si="23"/>
        <v>0</v>
      </c>
      <c r="J85" s="53">
        <f t="shared" si="23"/>
        <v>0</v>
      </c>
      <c r="K85" s="53">
        <f t="shared" si="23"/>
        <v>14.89723865439732</v>
      </c>
      <c r="L85" s="53">
        <f t="shared" si="23"/>
        <v>0</v>
      </c>
      <c r="M85" s="53">
        <f t="shared" si="23"/>
        <v>4602.5132463994905</v>
      </c>
      <c r="N85" s="53">
        <f t="shared" si="23"/>
        <v>290.99453207330623</v>
      </c>
      <c r="O85" s="53">
        <f t="shared" si="23"/>
        <v>2.0976862154165206</v>
      </c>
      <c r="P85" s="53">
        <f t="shared" si="23"/>
        <v>0</v>
      </c>
      <c r="Q85" s="53">
        <f t="shared" si="23"/>
        <v>0</v>
      </c>
      <c r="R85" s="53">
        <f t="shared" si="23"/>
        <v>614.98309066919546</v>
      </c>
      <c r="S85" s="53">
        <f t="shared" si="23"/>
        <v>137.98779774949307</v>
      </c>
      <c r="T85" s="53">
        <f t="shared" si="23"/>
        <v>376.26027832855237</v>
      </c>
      <c r="U85" s="53">
        <f t="shared" si="23"/>
        <v>0</v>
      </c>
      <c r="V85" s="53">
        <f t="shared" si="23"/>
        <v>0</v>
      </c>
      <c r="W85" s="53">
        <f t="shared" si="23"/>
        <v>0</v>
      </c>
      <c r="X85" s="53">
        <f t="shared" si="23"/>
        <v>0</v>
      </c>
      <c r="Y85" s="53">
        <f t="shared" si="23"/>
        <v>0</v>
      </c>
      <c r="Z85" s="53">
        <f t="shared" si="23"/>
        <v>0</v>
      </c>
      <c r="AA85" s="53">
        <f t="shared" si="23"/>
        <v>0</v>
      </c>
      <c r="AB85" s="53">
        <f t="shared" si="23"/>
        <v>0</v>
      </c>
    </row>
    <row r="86" spans="2:28" x14ac:dyDescent="0.35">
      <c r="B86" s="55" t="s">
        <v>135</v>
      </c>
      <c r="C86" s="53">
        <f>C57*Hoja1!C$23</f>
        <v>0</v>
      </c>
      <c r="D86" s="53">
        <f>D57*Hoja1!D$23</f>
        <v>3.768113713638328</v>
      </c>
      <c r="E86" s="53">
        <f>E57*Hoja1!E$23</f>
        <v>0</v>
      </c>
      <c r="F86" s="53">
        <f>F57*Hoja1!F$23</f>
        <v>0</v>
      </c>
      <c r="G86" s="53">
        <f>G57*Hoja1!G$23</f>
        <v>0</v>
      </c>
      <c r="H86" s="53">
        <f>H57*Hoja1!H$23</f>
        <v>0</v>
      </c>
      <c r="I86" s="53">
        <f>I57*Hoja1!I$23</f>
        <v>0</v>
      </c>
      <c r="J86" s="53">
        <f>J57*Hoja1!J$23</f>
        <v>0</v>
      </c>
      <c r="K86" s="53">
        <f>K57*Hoja1!J$23</f>
        <v>0</v>
      </c>
      <c r="L86" s="53">
        <f>L57*Hoja1!K23</f>
        <v>0</v>
      </c>
      <c r="M86" s="53">
        <f>M57*Hoja1!L$23</f>
        <v>45.683865599999997</v>
      </c>
      <c r="N86" s="53">
        <f>N57*Hoja1!M$23</f>
        <v>918.68141926735507</v>
      </c>
      <c r="O86" s="53">
        <f>O57*Hoja1!N$23</f>
        <v>1528.5560278871403</v>
      </c>
      <c r="P86" s="53">
        <f>P57*Hoja1!O$23</f>
        <v>0</v>
      </c>
      <c r="Q86" s="53">
        <f>Q57*Hoja1!P$23</f>
        <v>32.095545959942044</v>
      </c>
      <c r="R86" s="53">
        <f>R57*Hoja1!Q$23</f>
        <v>1479.0242195040548</v>
      </c>
      <c r="S86" s="53">
        <f>S57*Hoja1!R$23</f>
        <v>0</v>
      </c>
      <c r="T86" s="53">
        <f>T57*Hoja1!S$23</f>
        <v>0</v>
      </c>
      <c r="U86" s="53">
        <f>U57*Hoja1!T$23</f>
        <v>0</v>
      </c>
      <c r="V86" s="53">
        <f>V57*Hoja1!U$23</f>
        <v>0</v>
      </c>
      <c r="W86" s="53">
        <f>W57*Hoja1!V$23</f>
        <v>0</v>
      </c>
      <c r="X86" s="53">
        <f>X57*Hoja1!W$23</f>
        <v>0</v>
      </c>
      <c r="Y86" s="53">
        <f>Y57*Hoja1!X$23</f>
        <v>0</v>
      </c>
      <c r="Z86" s="53">
        <f>Z57*Hoja1!Y$23</f>
        <v>0</v>
      </c>
      <c r="AA86" s="53">
        <f>AA57*Hoja1!Z23</f>
        <v>0</v>
      </c>
      <c r="AB86" s="53">
        <f>AB57*Hoja1!AA23</f>
        <v>0</v>
      </c>
    </row>
    <row r="87" spans="2:28" x14ac:dyDescent="0.35">
      <c r="B87" s="51" t="s">
        <v>132</v>
      </c>
      <c r="C87" s="52">
        <f>C58*Hoja1!C$23</f>
        <v>0</v>
      </c>
      <c r="D87" s="52">
        <f>D58*Hoja1!D$23</f>
        <v>3.768113713638328</v>
      </c>
      <c r="E87" s="52">
        <f>E58*Hoja1!E$23</f>
        <v>0</v>
      </c>
      <c r="F87" s="52">
        <f>F58*Hoja1!F$23</f>
        <v>0</v>
      </c>
      <c r="G87" s="52">
        <f>G58*Hoja1!G$23</f>
        <v>0</v>
      </c>
      <c r="H87" s="52">
        <f>H58*Hoja1!H$23</f>
        <v>0</v>
      </c>
      <c r="I87" s="52">
        <f>I58*Hoja1!I$23</f>
        <v>0</v>
      </c>
      <c r="J87" s="52">
        <f>J58*Hoja1!J$23</f>
        <v>0</v>
      </c>
      <c r="K87" s="53">
        <f>K58*Hoja1!J$23</f>
        <v>0</v>
      </c>
      <c r="L87" s="52"/>
      <c r="M87" s="52">
        <f>M58*Hoja1!L$23</f>
        <v>0</v>
      </c>
      <c r="N87" s="52">
        <f>N58*Hoja1!M$23</f>
        <v>918.68141926735507</v>
      </c>
      <c r="O87" s="52">
        <f>O58*Hoja1!N$23</f>
        <v>1527.8076564585688</v>
      </c>
      <c r="P87" s="52">
        <f>P58*Hoja1!O$23</f>
        <v>0</v>
      </c>
      <c r="Q87" s="52">
        <f>Q58*Hoja1!P$23</f>
        <v>0</v>
      </c>
      <c r="R87" s="52">
        <f>R58*Hoja1!Q$23</f>
        <v>1479.0242195040548</v>
      </c>
      <c r="S87" s="52">
        <f>S58*Hoja1!R$23</f>
        <v>0</v>
      </c>
      <c r="T87" s="52">
        <f>T58*Hoja1!S$23</f>
        <v>0</v>
      </c>
      <c r="U87" s="52">
        <f>U58*Hoja1!T$23</f>
        <v>0</v>
      </c>
      <c r="V87" s="52">
        <f>V58*Hoja1!U$23</f>
        <v>0</v>
      </c>
      <c r="W87" s="52">
        <f>W58*Hoja1!V$23</f>
        <v>0</v>
      </c>
      <c r="X87" s="52">
        <f>X58*Hoja1!W$23</f>
        <v>0</v>
      </c>
      <c r="Y87" s="52">
        <f>Y58*Hoja1!X$23</f>
        <v>0</v>
      </c>
      <c r="Z87" s="52">
        <f>Z58*Hoja1!Y$23</f>
        <v>0</v>
      </c>
      <c r="AA87" s="52"/>
      <c r="AB87" s="52"/>
    </row>
    <row r="88" spans="2:28" x14ac:dyDescent="0.35">
      <c r="B88" s="51" t="s">
        <v>133</v>
      </c>
      <c r="C88" s="52">
        <f>C59*Hoja1!C$23</f>
        <v>0</v>
      </c>
      <c r="D88" s="52">
        <f>D59*Hoja1!D$23</f>
        <v>0</v>
      </c>
      <c r="E88" s="52">
        <f>E59*Hoja1!E$23</f>
        <v>0</v>
      </c>
      <c r="F88" s="52">
        <f>F59*Hoja1!F$23</f>
        <v>0</v>
      </c>
      <c r="G88" s="52">
        <f>G59*Hoja1!G$23</f>
        <v>0</v>
      </c>
      <c r="H88" s="52">
        <f>H59*Hoja1!H$23</f>
        <v>0</v>
      </c>
      <c r="I88" s="52">
        <f>I59*Hoja1!I$23</f>
        <v>0</v>
      </c>
      <c r="J88" s="52">
        <f>J59*Hoja1!J$23</f>
        <v>0</v>
      </c>
      <c r="K88" s="53">
        <f>K59*Hoja1!J$23</f>
        <v>0</v>
      </c>
      <c r="L88" s="52"/>
      <c r="M88" s="52">
        <f>M59*Hoja1!L$23</f>
        <v>0</v>
      </c>
      <c r="N88" s="52">
        <f>N59*Hoja1!M$23</f>
        <v>0</v>
      </c>
      <c r="O88" s="52">
        <f>O59*Hoja1!N$23</f>
        <v>0.74837142857142869</v>
      </c>
      <c r="P88" s="52">
        <f>P59*Hoja1!O$23</f>
        <v>0</v>
      </c>
      <c r="Q88" s="52">
        <f>Q59*Hoja1!P$23</f>
        <v>32.095545959942044</v>
      </c>
      <c r="R88" s="52">
        <f>R59*Hoja1!Q$23</f>
        <v>0</v>
      </c>
      <c r="S88" s="52">
        <f>S59*Hoja1!R$23</f>
        <v>0</v>
      </c>
      <c r="T88" s="52">
        <f>T59*Hoja1!S$23</f>
        <v>0</v>
      </c>
      <c r="U88" s="52">
        <f>U59*Hoja1!T$23</f>
        <v>0</v>
      </c>
      <c r="V88" s="52">
        <f>V59*Hoja1!U$23</f>
        <v>0</v>
      </c>
      <c r="W88" s="52">
        <f>W59*Hoja1!V$23</f>
        <v>0</v>
      </c>
      <c r="X88" s="52">
        <f>X59*Hoja1!W$23</f>
        <v>0</v>
      </c>
      <c r="Y88" s="52">
        <f>Y59*Hoja1!X$23</f>
        <v>0</v>
      </c>
      <c r="Z88" s="52">
        <f>Z59*Hoja1!Y$23</f>
        <v>0</v>
      </c>
      <c r="AA88" s="52"/>
      <c r="AB88" s="52"/>
    </row>
    <row r="89" spans="2:28" x14ac:dyDescent="0.35">
      <c r="B89" s="51" t="s">
        <v>134</v>
      </c>
      <c r="C89" s="52">
        <f>C60*Hoja1!C$23</f>
        <v>0</v>
      </c>
      <c r="D89" s="52">
        <f>D60*Hoja1!D$23</f>
        <v>0</v>
      </c>
      <c r="E89" s="52">
        <f>E60*Hoja1!E$23</f>
        <v>0</v>
      </c>
      <c r="F89" s="52">
        <f>F60*Hoja1!F$23</f>
        <v>0</v>
      </c>
      <c r="G89" s="52">
        <f>G60*Hoja1!G$23</f>
        <v>0</v>
      </c>
      <c r="H89" s="52">
        <f>H60*Hoja1!H$23</f>
        <v>0</v>
      </c>
      <c r="I89" s="52">
        <f>I60*Hoja1!I$23</f>
        <v>0</v>
      </c>
      <c r="J89" s="52">
        <f>J60*Hoja1!J$23</f>
        <v>0</v>
      </c>
      <c r="K89" s="53">
        <f>K60*Hoja1!J$23</f>
        <v>0</v>
      </c>
      <c r="L89" s="52"/>
      <c r="M89" s="52">
        <f>M60*Hoja1!L$23</f>
        <v>45.683865599999997</v>
      </c>
      <c r="N89" s="52">
        <f>N60*Hoja1!M$23</f>
        <v>0</v>
      </c>
      <c r="O89" s="52">
        <f>O60*Hoja1!N$23</f>
        <v>0</v>
      </c>
      <c r="P89" s="52">
        <f>P60*Hoja1!O$23</f>
        <v>0</v>
      </c>
      <c r="Q89" s="52">
        <f>Q60*Hoja1!P$23</f>
        <v>0</v>
      </c>
      <c r="R89" s="52">
        <f>R60*Hoja1!Q$23</f>
        <v>0</v>
      </c>
      <c r="S89" s="52">
        <f>S60*Hoja1!R$23</f>
        <v>0</v>
      </c>
      <c r="T89" s="52">
        <f>T60*Hoja1!S$23</f>
        <v>0</v>
      </c>
      <c r="U89" s="52">
        <f>U60*Hoja1!T$23</f>
        <v>0</v>
      </c>
      <c r="V89" s="52">
        <f>V60*Hoja1!U$23</f>
        <v>0</v>
      </c>
      <c r="W89" s="52">
        <f>W60*Hoja1!V$23</f>
        <v>0</v>
      </c>
      <c r="X89" s="52">
        <f>X60*Hoja1!W$23</f>
        <v>0</v>
      </c>
      <c r="Y89" s="52">
        <f>Y60*Hoja1!X$23</f>
        <v>0</v>
      </c>
      <c r="Z89" s="52">
        <f>Z60*Hoja1!Y$23</f>
        <v>0</v>
      </c>
      <c r="AA89" s="52"/>
      <c r="AB89" s="52"/>
    </row>
    <row r="90" spans="2:28" x14ac:dyDescent="0.35">
      <c r="B90" s="55" t="s">
        <v>139</v>
      </c>
      <c r="C90" s="52">
        <f>C61*Hoja1!C24</f>
        <v>0</v>
      </c>
      <c r="D90" s="52">
        <f>D61*Hoja1!D24</f>
        <v>0</v>
      </c>
      <c r="E90" s="52">
        <f>E61*Hoja1!E24</f>
        <v>0</v>
      </c>
      <c r="F90" s="52">
        <f>F61*Hoja1!F24</f>
        <v>0</v>
      </c>
      <c r="G90" s="52">
        <f>G61*Hoja1!G24</f>
        <v>0</v>
      </c>
      <c r="H90" s="52">
        <f>H61*Hoja1!H24</f>
        <v>0</v>
      </c>
      <c r="I90" s="52">
        <f>I61*Hoja1!I24</f>
        <v>0</v>
      </c>
      <c r="J90" s="52"/>
      <c r="K90" s="52">
        <f>K61*Hoja1!J24</f>
        <v>0</v>
      </c>
      <c r="L90" s="52">
        <f>L61*Hoja1!K24</f>
        <v>0</v>
      </c>
      <c r="M90" s="52">
        <f>M61*Hoja1!L24</f>
        <v>893.30794489439427</v>
      </c>
      <c r="N90" s="52">
        <f>N61*Hoja1!M24</f>
        <v>0</v>
      </c>
      <c r="O90" s="52">
        <f>O61*Hoja1!N24</f>
        <v>0</v>
      </c>
      <c r="P90" s="52">
        <f>P61*Hoja1!O24</f>
        <v>0</v>
      </c>
      <c r="Q90" s="52">
        <f>Q61*Hoja1!P24</f>
        <v>0</v>
      </c>
      <c r="R90" s="52">
        <f>R61*Hoja1!Q24</f>
        <v>118.54919940520885</v>
      </c>
      <c r="S90" s="52">
        <f>S61*Hoja1!R24</f>
        <v>0</v>
      </c>
      <c r="T90" s="52">
        <f>T61*Hoja1!S24</f>
        <v>0</v>
      </c>
      <c r="U90" s="52">
        <f>U61*Hoja1!T24</f>
        <v>0</v>
      </c>
      <c r="V90" s="52">
        <f>V61*Hoja1!U24</f>
        <v>0</v>
      </c>
      <c r="W90" s="52">
        <f>W61*Hoja1!V24</f>
        <v>0</v>
      </c>
      <c r="X90" s="52">
        <f>X61*Hoja1!W24</f>
        <v>0</v>
      </c>
      <c r="Y90" s="52">
        <f>Y61*Hoja1!X24</f>
        <v>0</v>
      </c>
      <c r="Z90" s="52">
        <f>Z61*Hoja1!Y24</f>
        <v>0</v>
      </c>
      <c r="AA90" s="52">
        <f>AA61*Hoja1!Z24</f>
        <v>0</v>
      </c>
      <c r="AB90" s="52">
        <f>AB61*Hoja1!AA24</f>
        <v>0</v>
      </c>
    </row>
    <row r="91" spans="2:28" x14ac:dyDescent="0.35">
      <c r="B91" s="55" t="s">
        <v>140</v>
      </c>
      <c r="C91" s="52">
        <f>C62*Hoja1!C25</f>
        <v>0</v>
      </c>
      <c r="D91" s="52">
        <f>D62*Hoja1!D25</f>
        <v>0</v>
      </c>
      <c r="E91" s="52">
        <f>E62*Hoja1!E25</f>
        <v>0</v>
      </c>
      <c r="F91" s="52">
        <f>F62*Hoja1!F25</f>
        <v>0</v>
      </c>
      <c r="G91" s="52">
        <f>G62*Hoja1!G25</f>
        <v>0</v>
      </c>
      <c r="H91" s="52">
        <f>H62*Hoja1!H25</f>
        <v>0</v>
      </c>
      <c r="I91" s="52">
        <f>I62*Hoja1!I25</f>
        <v>0</v>
      </c>
      <c r="J91" s="52"/>
      <c r="K91" s="52">
        <f>K62*Hoja1!J25</f>
        <v>0</v>
      </c>
      <c r="L91" s="52">
        <f>L62*Hoja1!K25</f>
        <v>0</v>
      </c>
      <c r="M91" s="52">
        <f>M62*Hoja1!L25</f>
        <v>0</v>
      </c>
      <c r="N91" s="52">
        <f>N62*Hoja1!M25</f>
        <v>85.920524551132559</v>
      </c>
      <c r="O91" s="52">
        <f>O62*Hoja1!N25</f>
        <v>38.700086262609489</v>
      </c>
      <c r="P91" s="52">
        <f>P62*Hoja1!O25</f>
        <v>0</v>
      </c>
      <c r="Q91" s="52">
        <f>Q62*Hoja1!P25</f>
        <v>0</v>
      </c>
      <c r="R91" s="52">
        <f>R62*Hoja1!Q25</f>
        <v>0</v>
      </c>
      <c r="S91" s="52">
        <f>S62*Hoja1!R25</f>
        <v>0</v>
      </c>
      <c r="T91" s="52">
        <f>T62*Hoja1!S25</f>
        <v>0</v>
      </c>
      <c r="U91" s="52">
        <f>U62*Hoja1!T25</f>
        <v>0</v>
      </c>
      <c r="V91" s="52">
        <f>V62*Hoja1!U25</f>
        <v>0</v>
      </c>
      <c r="W91" s="52">
        <f>W62*Hoja1!V25</f>
        <v>0</v>
      </c>
      <c r="X91" s="52">
        <f>X62*Hoja1!W25</f>
        <v>0</v>
      </c>
      <c r="Y91" s="52">
        <f>Y62*Hoja1!X25</f>
        <v>0</v>
      </c>
      <c r="Z91" s="52">
        <f>Z62*Hoja1!Y25</f>
        <v>0</v>
      </c>
      <c r="AA91" s="52">
        <f>AA62*Hoja1!Z25</f>
        <v>0</v>
      </c>
      <c r="AB91" s="52">
        <f>AB62*Hoja1!AA25</f>
        <v>0</v>
      </c>
    </row>
    <row r="92" spans="2:28" x14ac:dyDescent="0.35">
      <c r="B92" s="59" t="s">
        <v>75</v>
      </c>
      <c r="C92" s="81">
        <f>+IFERROR(C71+C75+C85+C86+C90+C91, " ")</f>
        <v>0</v>
      </c>
      <c r="D92" s="81">
        <f t="shared" ref="D92:AB92" si="24">+IFERROR(D71+D75+D85+D86+D90+D91, " ")</f>
        <v>82.892645585847518</v>
      </c>
      <c r="E92" s="81">
        <f t="shared" si="24"/>
        <v>0</v>
      </c>
      <c r="F92" s="81">
        <f t="shared" si="24"/>
        <v>0</v>
      </c>
      <c r="G92" s="81">
        <f t="shared" si="24"/>
        <v>133.67269269201287</v>
      </c>
      <c r="H92" s="81">
        <f t="shared" si="24"/>
        <v>1264.6967260897445</v>
      </c>
      <c r="I92" s="81">
        <f t="shared" si="24"/>
        <v>25.459667935633135</v>
      </c>
      <c r="J92" s="81">
        <f t="shared" si="24"/>
        <v>0</v>
      </c>
      <c r="K92" s="81">
        <f t="shared" si="24"/>
        <v>17.005494116984277</v>
      </c>
      <c r="L92" s="81">
        <f t="shared" si="24"/>
        <v>0</v>
      </c>
      <c r="M92" s="81">
        <f t="shared" si="24"/>
        <v>10507.847934747788</v>
      </c>
      <c r="N92" s="81">
        <f t="shared" si="24"/>
        <v>3830.2183158407461</v>
      </c>
      <c r="O92" s="81">
        <f t="shared" si="24"/>
        <v>1569.384603823522</v>
      </c>
      <c r="P92" s="81">
        <f t="shared" si="24"/>
        <v>0.85735412080135975</v>
      </c>
      <c r="Q92" s="81">
        <f t="shared" si="24"/>
        <v>32.095545959942044</v>
      </c>
      <c r="R92" s="81">
        <f t="shared" si="24"/>
        <v>2355.1450858008243</v>
      </c>
      <c r="S92" s="81">
        <f t="shared" si="24"/>
        <v>137.98779774949307</v>
      </c>
      <c r="T92" s="81">
        <f t="shared" si="24"/>
        <v>376.26027832855237</v>
      </c>
      <c r="U92" s="81">
        <f t="shared" si="24"/>
        <v>23.142378109007062</v>
      </c>
      <c r="V92" s="81">
        <f t="shared" si="24"/>
        <v>0</v>
      </c>
      <c r="W92" s="81">
        <f t="shared" si="24"/>
        <v>0</v>
      </c>
      <c r="X92" s="81">
        <f t="shared" si="24"/>
        <v>0</v>
      </c>
      <c r="Y92" s="81">
        <f t="shared" si="24"/>
        <v>0</v>
      </c>
      <c r="Z92" s="81">
        <f t="shared" si="24"/>
        <v>0</v>
      </c>
      <c r="AA92" s="81">
        <f t="shared" si="24"/>
        <v>0</v>
      </c>
      <c r="AB92" s="81">
        <f t="shared" si="24"/>
        <v>0</v>
      </c>
    </row>
    <row r="93" spans="2:28" x14ac:dyDescent="0.35">
      <c r="B93" s="78" t="s">
        <v>76</v>
      </c>
      <c r="C93" s="52">
        <f>C64*Hoja1!C27</f>
        <v>0</v>
      </c>
      <c r="D93" s="81">
        <f t="shared" ref="D93:AB93" si="25">IFERROR(D92/D63, " ")</f>
        <v>0.61874492623303334</v>
      </c>
      <c r="E93" s="81">
        <f t="shared" si="25"/>
        <v>0</v>
      </c>
      <c r="F93" s="81" t="str">
        <f t="shared" si="25"/>
        <v xml:space="preserve"> </v>
      </c>
      <c r="G93" s="81">
        <f t="shared" si="25"/>
        <v>0.11154220974195754</v>
      </c>
      <c r="H93" s="81">
        <f t="shared" si="25"/>
        <v>0.65</v>
      </c>
      <c r="I93" s="81">
        <f t="shared" si="25"/>
        <v>0.22621566748137095</v>
      </c>
      <c r="J93" s="81" t="str">
        <f t="shared" si="25"/>
        <v xml:space="preserve"> </v>
      </c>
      <c r="K93" s="81">
        <f t="shared" si="25"/>
        <v>0.26718834016099513</v>
      </c>
      <c r="L93" s="81" t="str">
        <f t="shared" si="25"/>
        <v xml:space="preserve"> </v>
      </c>
      <c r="M93" s="81">
        <f t="shared" si="25"/>
        <v>0.64035952313942024</v>
      </c>
      <c r="N93" s="81">
        <f t="shared" si="25"/>
        <v>0.33453628366227872</v>
      </c>
      <c r="O93" s="81">
        <f t="shared" si="25"/>
        <v>0.1799990227948835</v>
      </c>
      <c r="P93" s="81">
        <f t="shared" si="25"/>
        <v>1.4014455684200681E-2</v>
      </c>
      <c r="Q93" s="81">
        <f t="shared" si="25"/>
        <v>0.18</v>
      </c>
      <c r="R93" s="81">
        <f t="shared" si="25"/>
        <v>0.29724665723297411</v>
      </c>
      <c r="S93" s="81">
        <f t="shared" si="25"/>
        <v>0.63</v>
      </c>
      <c r="T93" s="81">
        <f t="shared" si="25"/>
        <v>0.65</v>
      </c>
      <c r="U93" s="81">
        <f t="shared" si="25"/>
        <v>0.19676689828035851</v>
      </c>
      <c r="V93" s="81" t="str">
        <f t="shared" si="25"/>
        <v xml:space="preserve"> </v>
      </c>
      <c r="W93" s="81" t="str">
        <f t="shared" si="25"/>
        <v xml:space="preserve"> </v>
      </c>
      <c r="X93" s="81" t="str">
        <f t="shared" si="25"/>
        <v xml:space="preserve"> </v>
      </c>
      <c r="Y93" s="81" t="str">
        <f t="shared" si="25"/>
        <v xml:space="preserve"> </v>
      </c>
      <c r="Z93" s="81" t="str">
        <f t="shared" si="25"/>
        <v xml:space="preserve"> </v>
      </c>
      <c r="AA93" s="81" t="str">
        <f t="shared" si="25"/>
        <v xml:space="preserve"> </v>
      </c>
      <c r="AB93" s="81" t="str">
        <f t="shared" si="25"/>
        <v xml:space="preserve"> </v>
      </c>
    </row>
    <row r="95" spans="2:28" ht="18" x14ac:dyDescent="0.35">
      <c r="B95" s="123" t="s">
        <v>143</v>
      </c>
    </row>
    <row r="96" spans="2:28" x14ac:dyDescent="0.35">
      <c r="B96" s="69" t="s">
        <v>130</v>
      </c>
    </row>
  </sheetData>
  <mergeCells count="6">
    <mergeCell ref="D66:L66"/>
    <mergeCell ref="M66:AA66"/>
    <mergeCell ref="C1:L1"/>
    <mergeCell ref="M1:AA1"/>
    <mergeCell ref="D37:L37"/>
    <mergeCell ref="M37:AA37"/>
  </mergeCells>
  <conditionalFormatting sqref="M30:Z30 M26:Z26 B26:K26 B28:K28 M28:Z28 B30:K30">
    <cfRule type="cellIs" dxfId="1" priority="3" operator="lessThan">
      <formula>0</formula>
    </cfRule>
    <cfRule type="cellIs" dxfId="0" priority="4" operator="lessThan">
      <formula>0</formula>
    </cfRule>
  </conditionalFormatting>
  <printOptions horizontalCentered="1" verticalCentered="1"/>
  <pageMargins left="0.39370078740157483" right="0.39370078740157483" top="0.74803149606299213" bottom="0.74803149606299213" header="0.31496062992125984" footer="0.31496062992125984"/>
  <pageSetup paperSize="9" scale="32" orientation="landscape" horizontalDpi="200" verticalDpi="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D63"/>
  <sheetViews>
    <sheetView topLeftCell="C1" workbookViewId="0">
      <selection activeCell="L6" sqref="L6"/>
    </sheetView>
  </sheetViews>
  <sheetFormatPr baseColWidth="10" defaultRowHeight="15" x14ac:dyDescent="0.25"/>
  <sheetData>
    <row r="3" spans="2:28" ht="16.5" x14ac:dyDescent="0.35">
      <c r="B3" s="1"/>
      <c r="C3" s="1"/>
      <c r="D3" s="149" t="s">
        <v>0</v>
      </c>
      <c r="E3" s="150"/>
      <c r="F3" s="150"/>
      <c r="G3" s="150"/>
      <c r="H3" s="150"/>
      <c r="I3" s="150"/>
      <c r="J3" s="150"/>
      <c r="K3" s="151"/>
      <c r="L3" s="152" t="s">
        <v>1</v>
      </c>
      <c r="M3" s="153"/>
      <c r="N3" s="153"/>
      <c r="O3" s="153"/>
      <c r="P3" s="153"/>
      <c r="Q3" s="153"/>
      <c r="R3" s="153"/>
      <c r="S3" s="153"/>
      <c r="T3" s="153"/>
      <c r="U3" s="153"/>
      <c r="V3" s="153"/>
      <c r="W3" s="153"/>
      <c r="X3" s="153"/>
      <c r="Y3" s="153"/>
      <c r="Z3" s="154"/>
      <c r="AA3" s="1"/>
      <c r="AB3" s="74"/>
    </row>
    <row r="4" spans="2:28" ht="40.5" x14ac:dyDescent="0.25">
      <c r="B4" s="2"/>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113" t="s">
        <v>121</v>
      </c>
      <c r="X4" s="113" t="s">
        <v>122</v>
      </c>
      <c r="Y4" s="113" t="s">
        <v>123</v>
      </c>
      <c r="Z4" s="3" t="s">
        <v>22</v>
      </c>
      <c r="AA4" s="3" t="s">
        <v>23</v>
      </c>
      <c r="AB4" s="75" t="s">
        <v>73</v>
      </c>
    </row>
    <row r="5" spans="2:28" ht="16.5" x14ac:dyDescent="0.35">
      <c r="B5" s="46" t="s">
        <v>74</v>
      </c>
      <c r="C5" s="47"/>
      <c r="D5" s="47"/>
      <c r="E5" s="47"/>
      <c r="F5" s="47"/>
      <c r="G5" s="47"/>
      <c r="H5" s="47"/>
      <c r="I5" s="47"/>
      <c r="J5" s="47"/>
      <c r="K5" s="47"/>
      <c r="L5" s="48"/>
      <c r="M5" s="47"/>
      <c r="N5" s="48"/>
      <c r="O5" s="48"/>
      <c r="P5" s="47"/>
      <c r="Q5" s="48"/>
      <c r="R5" s="47"/>
      <c r="S5" s="47"/>
      <c r="T5" s="47"/>
      <c r="U5" s="47"/>
      <c r="V5" s="47"/>
      <c r="W5" s="47"/>
      <c r="X5" s="47"/>
      <c r="Y5" s="47"/>
      <c r="Z5" s="47"/>
      <c r="AA5" s="47"/>
      <c r="AB5" s="76"/>
    </row>
    <row r="6" spans="2:28" ht="16.5" x14ac:dyDescent="0.35">
      <c r="B6" s="51" t="s">
        <v>56</v>
      </c>
      <c r="C6" s="52"/>
      <c r="D6" s="52"/>
      <c r="E6" s="52"/>
      <c r="F6" s="52"/>
      <c r="G6" s="52">
        <v>0.1048488321305045</v>
      </c>
      <c r="H6" s="52"/>
      <c r="I6" s="52">
        <v>0.21635102833979142</v>
      </c>
      <c r="J6" s="52">
        <v>9.9999999999999964E-2</v>
      </c>
      <c r="K6" s="52">
        <v>0.12130243180366151</v>
      </c>
      <c r="L6" s="52">
        <v>0.53039024046525218</v>
      </c>
      <c r="M6" s="52">
        <v>0.44948660885828401</v>
      </c>
      <c r="N6" s="52"/>
      <c r="O6" s="52">
        <v>1.5745424017644317E-2</v>
      </c>
      <c r="P6" s="52"/>
      <c r="Q6" s="52"/>
      <c r="R6" s="52"/>
      <c r="S6" s="52"/>
      <c r="T6" s="52">
        <v>0.19880553370926524</v>
      </c>
      <c r="U6" s="52"/>
      <c r="V6" s="52"/>
      <c r="W6" s="52"/>
      <c r="X6" s="52"/>
      <c r="Y6" s="52"/>
      <c r="Z6" s="52">
        <v>0.47457581901451967</v>
      </c>
      <c r="AA6" s="52">
        <v>0.44757725377414187</v>
      </c>
      <c r="AB6" s="77">
        <v>0.44757725377414187</v>
      </c>
    </row>
    <row r="7" spans="2:28" ht="16.5" x14ac:dyDescent="0.35">
      <c r="B7" s="51" t="s">
        <v>57</v>
      </c>
      <c r="C7" s="52"/>
      <c r="D7" s="52"/>
      <c r="E7" s="52"/>
      <c r="F7" s="52"/>
      <c r="G7" s="52">
        <v>0.11291691154844571</v>
      </c>
      <c r="H7" s="52"/>
      <c r="I7" s="52"/>
      <c r="J7" s="52">
        <v>0.1</v>
      </c>
      <c r="K7" s="52">
        <v>0.11290953361379552</v>
      </c>
      <c r="L7" s="52">
        <v>0.50026461573359415</v>
      </c>
      <c r="M7" s="52">
        <v>0.44792329792436802</v>
      </c>
      <c r="N7" s="52"/>
      <c r="O7" s="52">
        <v>1.2788355591194423E-2</v>
      </c>
      <c r="P7" s="52"/>
      <c r="Q7" s="52"/>
      <c r="R7" s="52"/>
      <c r="S7" s="52"/>
      <c r="T7" s="52">
        <v>0.19999999999999998</v>
      </c>
      <c r="U7" s="52"/>
      <c r="V7" s="52"/>
      <c r="W7" s="52"/>
      <c r="X7" s="52"/>
      <c r="Y7" s="52"/>
      <c r="Z7" s="52">
        <v>0.40121776522357744</v>
      </c>
      <c r="AA7" s="52">
        <v>0.20653795913074943</v>
      </c>
      <c r="AB7" s="77">
        <v>0.20653795913074943</v>
      </c>
    </row>
    <row r="8" spans="2:28" ht="16.5" x14ac:dyDescent="0.35">
      <c r="B8" s="55" t="s">
        <v>58</v>
      </c>
      <c r="C8" s="53"/>
      <c r="D8" s="52"/>
      <c r="E8" s="52"/>
      <c r="F8" s="52"/>
      <c r="G8" s="52">
        <v>0.11200979685675869</v>
      </c>
      <c r="H8" s="52"/>
      <c r="I8" s="52">
        <v>0.21635102833979142</v>
      </c>
      <c r="J8" s="52">
        <v>9.9999999999999978E-2</v>
      </c>
      <c r="K8" s="52">
        <v>0.11404332814359766</v>
      </c>
      <c r="L8" s="52">
        <v>0.52714541799906456</v>
      </c>
      <c r="M8" s="52">
        <v>0.44912603127420753</v>
      </c>
      <c r="N8" s="52"/>
      <c r="O8" s="52">
        <v>1.4014455684200679E-2</v>
      </c>
      <c r="P8" s="52"/>
      <c r="Q8" s="52"/>
      <c r="R8" s="52"/>
      <c r="S8" s="52"/>
      <c r="T8" s="52">
        <v>0.19942557842926428</v>
      </c>
      <c r="U8" s="52"/>
      <c r="V8" s="52"/>
      <c r="W8" s="52"/>
      <c r="X8" s="52"/>
      <c r="Y8" s="52"/>
      <c r="Z8" s="52">
        <v>0.45967990143554788</v>
      </c>
      <c r="AA8" s="52">
        <v>0.34630110086778437</v>
      </c>
      <c r="AB8" s="77">
        <v>0.34630110086778437</v>
      </c>
    </row>
    <row r="9" spans="2:28" ht="16.5" x14ac:dyDescent="0.35">
      <c r="B9" s="51" t="s">
        <v>59</v>
      </c>
      <c r="C9" s="52"/>
      <c r="D9" s="52"/>
      <c r="E9" s="52"/>
      <c r="F9" s="52"/>
      <c r="G9" s="52"/>
      <c r="H9" s="52"/>
      <c r="I9" s="52"/>
      <c r="J9" s="52"/>
      <c r="K9" s="52"/>
      <c r="L9" s="52">
        <v>0.60447001201308381</v>
      </c>
      <c r="M9" s="52">
        <v>0.44999999999999996</v>
      </c>
      <c r="N9" s="52">
        <v>0.14099999999999999</v>
      </c>
      <c r="O9" s="52"/>
      <c r="P9" s="52"/>
      <c r="Q9" s="52"/>
      <c r="R9" s="52"/>
      <c r="S9" s="52"/>
      <c r="T9" s="52">
        <v>0.1</v>
      </c>
      <c r="U9" s="52"/>
      <c r="V9" s="52"/>
      <c r="W9" s="52"/>
      <c r="X9" s="52"/>
      <c r="Y9" s="52"/>
      <c r="Z9" s="52">
        <v>0.51004076737295545</v>
      </c>
      <c r="AA9" s="52">
        <v>0.51004076737295545</v>
      </c>
      <c r="AB9" s="77">
        <v>0.51004076737295545</v>
      </c>
    </row>
    <row r="10" spans="2:28" ht="16.5" x14ac:dyDescent="0.35">
      <c r="B10" s="51" t="s">
        <v>60</v>
      </c>
      <c r="C10" s="52"/>
      <c r="D10" s="52"/>
      <c r="E10" s="52"/>
      <c r="F10" s="52"/>
      <c r="G10" s="52">
        <v>0.16050923576232806</v>
      </c>
      <c r="H10" s="52"/>
      <c r="I10" s="52">
        <v>0.4</v>
      </c>
      <c r="J10" s="52"/>
      <c r="K10" s="52">
        <v>0.38239912867697623</v>
      </c>
      <c r="L10" s="52">
        <v>0.59417449179746951</v>
      </c>
      <c r="M10" s="52">
        <v>0.4509962927237019</v>
      </c>
      <c r="N10" s="52"/>
      <c r="O10" s="52"/>
      <c r="P10" s="52"/>
      <c r="Q10" s="52">
        <v>0.71243687145935886</v>
      </c>
      <c r="R10" s="52"/>
      <c r="S10" s="52"/>
      <c r="T10" s="52"/>
      <c r="U10" s="52"/>
      <c r="V10" s="52"/>
      <c r="W10" s="52"/>
      <c r="X10" s="52"/>
      <c r="Y10" s="52"/>
      <c r="Z10" s="52">
        <v>0.60216431424671035</v>
      </c>
      <c r="AA10" s="52">
        <v>0.60103185596921038</v>
      </c>
      <c r="AB10" s="77">
        <v>0.60103185596921038</v>
      </c>
    </row>
    <row r="11" spans="2:28" ht="16.5" x14ac:dyDescent="0.35">
      <c r="B11" s="51" t="s">
        <v>61</v>
      </c>
      <c r="C11" s="52"/>
      <c r="D11" s="52"/>
      <c r="E11" s="52"/>
      <c r="F11" s="52"/>
      <c r="G11" s="52"/>
      <c r="H11" s="52"/>
      <c r="I11" s="52"/>
      <c r="J11" s="52"/>
      <c r="K11" s="52"/>
      <c r="L11" s="52">
        <v>0.45098399999999994</v>
      </c>
      <c r="M11" s="52">
        <v>0.5</v>
      </c>
      <c r="N11" s="52"/>
      <c r="O11" s="52"/>
      <c r="P11" s="52"/>
      <c r="Q11" s="52"/>
      <c r="R11" s="52"/>
      <c r="S11" s="52"/>
      <c r="T11" s="52"/>
      <c r="U11" s="52"/>
      <c r="V11" s="52"/>
      <c r="W11" s="52"/>
      <c r="X11" s="52"/>
      <c r="Y11" s="52"/>
      <c r="Z11" s="52">
        <v>0.45580059011907997</v>
      </c>
      <c r="AA11" s="52">
        <v>0.45580059011907997</v>
      </c>
      <c r="AB11" s="77">
        <v>0.45580059011907997</v>
      </c>
    </row>
    <row r="12" spans="2:28" ht="16.5" x14ac:dyDescent="0.35">
      <c r="B12" s="56" t="s">
        <v>62</v>
      </c>
      <c r="C12" s="52"/>
      <c r="D12" s="52"/>
      <c r="E12" s="52"/>
      <c r="F12" s="52"/>
      <c r="G12" s="52">
        <v>0.16050923576232806</v>
      </c>
      <c r="H12" s="52"/>
      <c r="I12" s="52">
        <v>0.4</v>
      </c>
      <c r="J12" s="52"/>
      <c r="K12" s="52">
        <v>0.38239912867697623</v>
      </c>
      <c r="L12" s="52">
        <v>0.51989523842131447</v>
      </c>
      <c r="M12" s="52">
        <v>0.46244581047262628</v>
      </c>
      <c r="N12" s="52">
        <v>0.14099999999999999</v>
      </c>
      <c r="O12" s="52"/>
      <c r="P12" s="52"/>
      <c r="Q12" s="52">
        <v>0.71243687145935886</v>
      </c>
      <c r="R12" s="52"/>
      <c r="S12" s="52"/>
      <c r="T12" s="52">
        <v>0.1</v>
      </c>
      <c r="U12" s="52"/>
      <c r="V12" s="52"/>
      <c r="W12" s="52"/>
      <c r="X12" s="52"/>
      <c r="Y12" s="52"/>
      <c r="Z12" s="52">
        <v>0.52799054079781005</v>
      </c>
      <c r="AA12" s="52">
        <v>0.52765841931585278</v>
      </c>
      <c r="AB12" s="77">
        <v>0.52765841931585278</v>
      </c>
    </row>
    <row r="13" spans="2:28" ht="16.5" x14ac:dyDescent="0.35">
      <c r="B13" s="51" t="s">
        <v>63</v>
      </c>
      <c r="C13" s="52"/>
      <c r="D13" s="52">
        <v>0.7</v>
      </c>
      <c r="E13" s="52"/>
      <c r="F13" s="52"/>
      <c r="G13" s="52"/>
      <c r="H13" s="52">
        <v>0.65</v>
      </c>
      <c r="I13" s="52"/>
      <c r="J13" s="52"/>
      <c r="K13" s="52">
        <v>0.65071562466102939</v>
      </c>
      <c r="L13" s="52">
        <v>0.83206161016200297</v>
      </c>
      <c r="M13" s="52"/>
      <c r="N13" s="52"/>
      <c r="O13" s="52"/>
      <c r="P13" s="52"/>
      <c r="Q13" s="52">
        <v>0.24000000001427965</v>
      </c>
      <c r="R13" s="52"/>
      <c r="S13" s="52"/>
      <c r="T13" s="52"/>
      <c r="U13" s="52"/>
      <c r="V13" s="52"/>
      <c r="W13" s="52"/>
      <c r="X13" s="52"/>
      <c r="Y13" s="52"/>
      <c r="Z13" s="52">
        <v>0.44492762362686117</v>
      </c>
      <c r="AA13" s="52">
        <v>0.63664219249427612</v>
      </c>
      <c r="AB13" s="77">
        <v>0.63664219249427612</v>
      </c>
    </row>
    <row r="14" spans="2:28" ht="16.5" x14ac:dyDescent="0.35">
      <c r="B14" s="51" t="s">
        <v>64</v>
      </c>
      <c r="C14" s="52"/>
      <c r="D14" s="52">
        <v>0.7</v>
      </c>
      <c r="E14" s="52"/>
      <c r="F14" s="52"/>
      <c r="G14" s="52"/>
      <c r="H14" s="52"/>
      <c r="I14" s="52"/>
      <c r="J14" s="52">
        <v>0.34999999999999992</v>
      </c>
      <c r="K14" s="52">
        <v>0.51515122462916263</v>
      </c>
      <c r="L14" s="52">
        <v>0.79519480370619622</v>
      </c>
      <c r="M14" s="52">
        <v>0.42525783281028823</v>
      </c>
      <c r="N14" s="52">
        <v>0.18</v>
      </c>
      <c r="O14" s="52"/>
      <c r="P14" s="52"/>
      <c r="Q14" s="52">
        <v>0.6586375882534895</v>
      </c>
      <c r="R14" s="52">
        <v>0.63</v>
      </c>
      <c r="S14" s="52"/>
      <c r="T14" s="52"/>
      <c r="U14" s="52"/>
      <c r="V14" s="52"/>
      <c r="W14" s="52"/>
      <c r="X14" s="52"/>
      <c r="Y14" s="52"/>
      <c r="Z14" s="52">
        <v>0.70896621665292336</v>
      </c>
      <c r="AA14" s="52">
        <v>0.69949456548768862</v>
      </c>
      <c r="AB14" s="77">
        <v>0.69949456548768862</v>
      </c>
    </row>
    <row r="15" spans="2:28" ht="16.5" x14ac:dyDescent="0.35">
      <c r="B15" s="51" t="s">
        <v>65</v>
      </c>
      <c r="C15" s="52"/>
      <c r="D15" s="52">
        <v>0.7</v>
      </c>
      <c r="E15" s="52"/>
      <c r="F15" s="52"/>
      <c r="G15" s="52"/>
      <c r="H15" s="52"/>
      <c r="I15" s="52"/>
      <c r="J15" s="52"/>
      <c r="K15" s="52">
        <v>0.7</v>
      </c>
      <c r="L15" s="52">
        <v>0.75792386731785577</v>
      </c>
      <c r="M15" s="52">
        <v>0.27909502262443442</v>
      </c>
      <c r="N15" s="52"/>
      <c r="O15" s="52"/>
      <c r="P15" s="52"/>
      <c r="Q15" s="52">
        <v>0.66</v>
      </c>
      <c r="R15" s="52">
        <v>0.63</v>
      </c>
      <c r="S15" s="52"/>
      <c r="T15" s="52"/>
      <c r="U15" s="52"/>
      <c r="V15" s="52"/>
      <c r="W15" s="52"/>
      <c r="X15" s="52"/>
      <c r="Y15" s="52"/>
      <c r="Z15" s="52">
        <v>0.71145950441689698</v>
      </c>
      <c r="AA15" s="52">
        <v>0.71126313845566791</v>
      </c>
      <c r="AB15" s="77">
        <v>0.71126313845566791</v>
      </c>
    </row>
    <row r="16" spans="2:28" ht="16.5" x14ac:dyDescent="0.35">
      <c r="B16" s="51" t="s">
        <v>66</v>
      </c>
      <c r="C16" s="52"/>
      <c r="D16" s="52">
        <v>0.70000000000000007</v>
      </c>
      <c r="E16" s="52"/>
      <c r="F16" s="52"/>
      <c r="G16" s="52"/>
      <c r="H16" s="52"/>
      <c r="I16" s="52"/>
      <c r="J16" s="52"/>
      <c r="K16" s="52">
        <v>0.70000000000000007</v>
      </c>
      <c r="L16" s="52">
        <v>0.81086049661551229</v>
      </c>
      <c r="M16" s="52">
        <v>0.62999999999999989</v>
      </c>
      <c r="N16" s="52"/>
      <c r="O16" s="52"/>
      <c r="P16" s="52"/>
      <c r="Q16" s="52">
        <v>0.66</v>
      </c>
      <c r="R16" s="52">
        <v>0.63</v>
      </c>
      <c r="S16" s="52"/>
      <c r="T16" s="52"/>
      <c r="U16" s="52"/>
      <c r="V16" s="52"/>
      <c r="W16" s="52"/>
      <c r="X16" s="52"/>
      <c r="Y16" s="52"/>
      <c r="Z16" s="52">
        <v>0.72754500017775658</v>
      </c>
      <c r="AA16" s="52">
        <v>0.72722704106769687</v>
      </c>
      <c r="AB16" s="77">
        <v>0.72722704106769687</v>
      </c>
    </row>
    <row r="17" spans="2:28" ht="16.5" x14ac:dyDescent="0.35">
      <c r="B17" s="51" t="s">
        <v>67</v>
      </c>
      <c r="C17" s="52"/>
      <c r="D17" s="52"/>
      <c r="E17" s="52"/>
      <c r="F17" s="52"/>
      <c r="G17" s="52"/>
      <c r="H17" s="52"/>
      <c r="I17" s="52"/>
      <c r="J17" s="52"/>
      <c r="K17" s="52"/>
      <c r="L17" s="52">
        <v>0.75770332808407759</v>
      </c>
      <c r="M17" s="52">
        <v>0.62889735487624387</v>
      </c>
      <c r="N17" s="52"/>
      <c r="O17" s="52"/>
      <c r="P17" s="52"/>
      <c r="Q17" s="52"/>
      <c r="R17" s="52">
        <v>0.63</v>
      </c>
      <c r="S17" s="52"/>
      <c r="T17" s="52"/>
      <c r="U17" s="52"/>
      <c r="V17" s="52"/>
      <c r="W17" s="52"/>
      <c r="X17" s="52"/>
      <c r="Y17" s="52"/>
      <c r="Z17" s="52">
        <v>0.69155596069506287</v>
      </c>
      <c r="AA17" s="52">
        <v>0.69155596069506287</v>
      </c>
      <c r="AB17" s="77">
        <v>0.69155596069506287</v>
      </c>
    </row>
    <row r="18" spans="2:28" ht="16.5" x14ac:dyDescent="0.35">
      <c r="B18" s="51" t="s">
        <v>68</v>
      </c>
      <c r="C18" s="52"/>
      <c r="D18" s="52">
        <v>0.69999999999999984</v>
      </c>
      <c r="E18" s="52"/>
      <c r="F18" s="52"/>
      <c r="G18" s="52"/>
      <c r="H18" s="52"/>
      <c r="I18" s="52"/>
      <c r="J18" s="52"/>
      <c r="K18" s="52">
        <v>0.69999999999999984</v>
      </c>
      <c r="L18" s="52">
        <v>0.80931370049055029</v>
      </c>
      <c r="M18" s="52">
        <v>0.17999999999999997</v>
      </c>
      <c r="N18" s="52"/>
      <c r="O18" s="52"/>
      <c r="P18" s="52"/>
      <c r="Q18" s="52">
        <v>0.65456425489251069</v>
      </c>
      <c r="R18" s="52">
        <v>0.63</v>
      </c>
      <c r="S18" s="52"/>
      <c r="T18" s="52"/>
      <c r="U18" s="52"/>
      <c r="V18" s="52"/>
      <c r="W18" s="52"/>
      <c r="X18" s="52"/>
      <c r="Y18" s="52"/>
      <c r="Z18" s="52">
        <v>0.76504935051163181</v>
      </c>
      <c r="AA18" s="52">
        <v>0.76044175546771542</v>
      </c>
      <c r="AB18" s="77">
        <v>0.76044175546771542</v>
      </c>
    </row>
    <row r="19" spans="2:28" ht="16.5" x14ac:dyDescent="0.35">
      <c r="B19" s="51" t="s">
        <v>69</v>
      </c>
      <c r="C19" s="52"/>
      <c r="D19" s="52">
        <v>0.7</v>
      </c>
      <c r="E19" s="52"/>
      <c r="F19" s="52"/>
      <c r="G19" s="52"/>
      <c r="H19" s="52"/>
      <c r="I19" s="52"/>
      <c r="J19" s="52"/>
      <c r="K19" s="52">
        <v>0.7</v>
      </c>
      <c r="L19" s="52">
        <v>0.82668590330373193</v>
      </c>
      <c r="M19" s="52">
        <v>0.62999999999999989</v>
      </c>
      <c r="N19" s="52">
        <v>0.17999999999999997</v>
      </c>
      <c r="O19" s="52"/>
      <c r="P19" s="52"/>
      <c r="Q19" s="52">
        <v>0.61584161752575228</v>
      </c>
      <c r="R19" s="52">
        <v>0.63000000000000023</v>
      </c>
      <c r="S19" s="52">
        <v>0.65</v>
      </c>
      <c r="T19" s="52"/>
      <c r="U19" s="52"/>
      <c r="V19" s="52"/>
      <c r="W19" s="52"/>
      <c r="X19" s="52"/>
      <c r="Y19" s="52"/>
      <c r="Z19" s="52">
        <v>0.70295797224822476</v>
      </c>
      <c r="AA19" s="52">
        <v>0.70293368535115686</v>
      </c>
      <c r="AB19" s="77">
        <v>0.70293368535115686</v>
      </c>
    </row>
    <row r="20" spans="2:28" ht="16.5" x14ac:dyDescent="0.35">
      <c r="B20" s="51" t="s">
        <v>70</v>
      </c>
      <c r="C20" s="52"/>
      <c r="D20" s="52">
        <v>0.70000000000000007</v>
      </c>
      <c r="E20" s="52"/>
      <c r="F20" s="52"/>
      <c r="G20" s="52"/>
      <c r="H20" s="52"/>
      <c r="I20" s="52"/>
      <c r="J20" s="52"/>
      <c r="K20" s="52">
        <v>0.70000000000000007</v>
      </c>
      <c r="L20" s="52">
        <v>0.78658809937853147</v>
      </c>
      <c r="M20" s="52">
        <v>0.60174209527458733</v>
      </c>
      <c r="N20" s="52">
        <v>0.17999999999999997</v>
      </c>
      <c r="O20" s="52"/>
      <c r="P20" s="52"/>
      <c r="Q20" s="52">
        <v>0.65105546878818987</v>
      </c>
      <c r="R20" s="52"/>
      <c r="S20" s="52"/>
      <c r="T20" s="52"/>
      <c r="U20" s="52"/>
      <c r="V20" s="52"/>
      <c r="W20" s="52"/>
      <c r="X20" s="52"/>
      <c r="Y20" s="52"/>
      <c r="Z20" s="52">
        <v>0.74490223156090885</v>
      </c>
      <c r="AA20" s="52">
        <v>0.74343770243303731</v>
      </c>
      <c r="AB20" s="77">
        <v>0.74343770243303731</v>
      </c>
    </row>
    <row r="21" spans="2:28" ht="16.5" x14ac:dyDescent="0.35">
      <c r="B21" s="51" t="s">
        <v>71</v>
      </c>
      <c r="C21" s="52"/>
      <c r="D21" s="52">
        <v>0.70000000000000007</v>
      </c>
      <c r="E21" s="52"/>
      <c r="F21" s="52"/>
      <c r="G21" s="52"/>
      <c r="H21" s="52"/>
      <c r="I21" s="52"/>
      <c r="J21" s="52"/>
      <c r="K21" s="52">
        <v>0.70000000000000007</v>
      </c>
      <c r="L21" s="52">
        <v>0.73697763943443428</v>
      </c>
      <c r="M21" s="52">
        <v>0.59560509554140117</v>
      </c>
      <c r="N21" s="52"/>
      <c r="O21" s="52"/>
      <c r="P21" s="52"/>
      <c r="Q21" s="52">
        <v>0.65999999999999992</v>
      </c>
      <c r="R21" s="52">
        <v>0.63</v>
      </c>
      <c r="S21" s="52"/>
      <c r="T21" s="52"/>
      <c r="U21" s="52"/>
      <c r="V21" s="52"/>
      <c r="W21" s="52"/>
      <c r="X21" s="52"/>
      <c r="Y21" s="52"/>
      <c r="Z21" s="52">
        <v>0.70989522023645579</v>
      </c>
      <c r="AA21" s="52">
        <v>0.70920033516896697</v>
      </c>
      <c r="AB21" s="77">
        <v>0.70920033516896697</v>
      </c>
    </row>
    <row r="22" spans="2:28" ht="16.5" x14ac:dyDescent="0.35">
      <c r="B22" s="56" t="s">
        <v>48</v>
      </c>
      <c r="C22" s="52"/>
      <c r="D22" s="52">
        <v>0.69999999999999984</v>
      </c>
      <c r="E22" s="52"/>
      <c r="F22" s="52"/>
      <c r="G22" s="52"/>
      <c r="H22" s="52">
        <v>0.65</v>
      </c>
      <c r="I22" s="52"/>
      <c r="J22" s="52">
        <v>0.34999999999999992</v>
      </c>
      <c r="K22" s="52">
        <v>0.64942899643005603</v>
      </c>
      <c r="L22" s="52">
        <v>0.79714634886808544</v>
      </c>
      <c r="M22" s="52">
        <v>0.51840864561104461</v>
      </c>
      <c r="N22" s="52">
        <v>0.17999999999999997</v>
      </c>
      <c r="O22" s="52"/>
      <c r="P22" s="52"/>
      <c r="Q22" s="52">
        <v>0.60080778880504282</v>
      </c>
      <c r="R22" s="52">
        <v>0.63</v>
      </c>
      <c r="S22" s="52">
        <v>0.65</v>
      </c>
      <c r="T22" s="52"/>
      <c r="U22" s="52"/>
      <c r="V22" s="52"/>
      <c r="W22" s="52"/>
      <c r="X22" s="52"/>
      <c r="Y22" s="52"/>
      <c r="Z22" s="52">
        <v>0.70769630214615853</v>
      </c>
      <c r="AA22" s="52">
        <v>0.69527379993825134</v>
      </c>
      <c r="AB22" s="77">
        <v>0.69527379993825134</v>
      </c>
    </row>
    <row r="23" spans="2:28" ht="16.5" x14ac:dyDescent="0.35">
      <c r="B23" s="55" t="s">
        <v>47</v>
      </c>
      <c r="C23" s="52"/>
      <c r="D23" s="52">
        <v>0.18</v>
      </c>
      <c r="E23" s="52"/>
      <c r="F23" s="52"/>
      <c r="G23" s="52"/>
      <c r="H23" s="52"/>
      <c r="I23" s="52"/>
      <c r="J23" s="52"/>
      <c r="K23" s="52">
        <v>0.18</v>
      </c>
      <c r="L23" s="52">
        <v>0.8</v>
      </c>
      <c r="M23" s="52">
        <v>0.18000000000000005</v>
      </c>
      <c r="N23" s="52">
        <v>0.18</v>
      </c>
      <c r="O23" s="52"/>
      <c r="P23" s="52">
        <v>0.18</v>
      </c>
      <c r="Q23" s="52">
        <v>0.24</v>
      </c>
      <c r="R23" s="52"/>
      <c r="S23" s="52"/>
      <c r="T23" s="52"/>
      <c r="U23" s="52"/>
      <c r="V23" s="52">
        <v>0.24000000000000002</v>
      </c>
      <c r="W23" s="52"/>
      <c r="X23" s="52"/>
      <c r="Y23" s="52"/>
      <c r="Z23" s="52">
        <v>0.20081645448280208</v>
      </c>
      <c r="AA23" s="52">
        <v>0.20081154519562427</v>
      </c>
      <c r="AB23" s="77">
        <v>0.20081154519562427</v>
      </c>
    </row>
    <row r="24" spans="2:28" ht="16.5" x14ac:dyDescent="0.35">
      <c r="B24" s="55" t="s">
        <v>49</v>
      </c>
      <c r="C24" s="52"/>
      <c r="D24" s="52"/>
      <c r="E24" s="52"/>
      <c r="F24" s="52"/>
      <c r="G24" s="52"/>
      <c r="H24" s="52"/>
      <c r="I24" s="52"/>
      <c r="J24" s="52"/>
      <c r="K24" s="52"/>
      <c r="L24" s="52">
        <v>0.81680000000000008</v>
      </c>
      <c r="M24" s="52"/>
      <c r="N24" s="52"/>
      <c r="O24" s="52"/>
      <c r="P24" s="52"/>
      <c r="Q24" s="52">
        <v>0.24</v>
      </c>
      <c r="R24" s="52"/>
      <c r="S24" s="52"/>
      <c r="T24" s="52"/>
      <c r="U24" s="52"/>
      <c r="V24" s="52"/>
      <c r="W24" s="52"/>
      <c r="X24" s="52"/>
      <c r="Y24" s="52"/>
      <c r="Z24" s="52">
        <v>0.56811591759941227</v>
      </c>
      <c r="AA24" s="52">
        <v>0.56811591759941227</v>
      </c>
      <c r="AB24" s="77">
        <v>0.56811591759941227</v>
      </c>
    </row>
    <row r="25" spans="2:28" ht="16.5" x14ac:dyDescent="0.35">
      <c r="B25" s="55" t="s">
        <v>50</v>
      </c>
      <c r="C25" s="52"/>
      <c r="D25" s="52"/>
      <c r="E25" s="52"/>
      <c r="F25" s="52"/>
      <c r="G25" s="52"/>
      <c r="H25" s="52"/>
      <c r="I25" s="52"/>
      <c r="J25" s="52"/>
      <c r="K25" s="52"/>
      <c r="L25" s="52"/>
      <c r="M25" s="52">
        <v>0.55000000000000004</v>
      </c>
      <c r="N25" s="52">
        <v>0.18000000000000002</v>
      </c>
      <c r="O25" s="52"/>
      <c r="P25" s="52"/>
      <c r="Q25" s="52"/>
      <c r="R25" s="52"/>
      <c r="S25" s="52"/>
      <c r="T25" s="52"/>
      <c r="U25" s="52"/>
      <c r="V25" s="52"/>
      <c r="W25" s="52"/>
      <c r="X25" s="52"/>
      <c r="Y25" s="52"/>
      <c r="Z25" s="52">
        <v>0.3020639468249135</v>
      </c>
      <c r="AA25" s="52">
        <v>0.3020639468249135</v>
      </c>
      <c r="AB25" s="77">
        <v>0.3020639468249135</v>
      </c>
    </row>
    <row r="26" spans="2:28" ht="16.5" x14ac:dyDescent="0.35">
      <c r="B26" s="59" t="s">
        <v>75</v>
      </c>
      <c r="C26" s="59"/>
      <c r="D26" s="52">
        <v>0.68971457228510447</v>
      </c>
      <c r="E26" s="52"/>
      <c r="F26" s="52"/>
      <c r="G26" s="52">
        <v>0.1120145003722279</v>
      </c>
      <c r="H26" s="52">
        <v>0.65</v>
      </c>
      <c r="I26" s="52">
        <v>0.22658924255311688</v>
      </c>
      <c r="J26" s="52">
        <v>0.26513098675745833</v>
      </c>
      <c r="K26" s="52">
        <v>0.31374991816854203</v>
      </c>
      <c r="L26" s="52">
        <v>0.65970738987898714</v>
      </c>
      <c r="M26" s="52">
        <v>0.35041833047323512</v>
      </c>
      <c r="N26" s="52">
        <v>0.17999915545660303</v>
      </c>
      <c r="O26" s="52">
        <v>1.4014455684200679E-2</v>
      </c>
      <c r="P26" s="52">
        <v>0.18</v>
      </c>
      <c r="Q26" s="52">
        <v>0.28725752399694449</v>
      </c>
      <c r="R26" s="52">
        <v>0.63</v>
      </c>
      <c r="S26" s="52">
        <v>0.65</v>
      </c>
      <c r="T26" s="52">
        <v>0.19732099243884205</v>
      </c>
      <c r="U26" s="52"/>
      <c r="V26" s="52">
        <v>0.24000000000000002</v>
      </c>
      <c r="W26" s="52"/>
      <c r="X26" s="52"/>
      <c r="Y26" s="52"/>
      <c r="Z26" s="52">
        <v>0.38625826608589853</v>
      </c>
      <c r="AA26" s="52">
        <v>0.37669900428579678</v>
      </c>
      <c r="AB26" s="77">
        <v>0.37669900428579678</v>
      </c>
    </row>
    <row r="27" spans="2:28" ht="16.5" x14ac:dyDescent="0.35">
      <c r="B27" s="78" t="s">
        <v>76</v>
      </c>
      <c r="C27" s="78"/>
      <c r="D27" s="79">
        <v>0.68971457228510447</v>
      </c>
      <c r="E27" s="79"/>
      <c r="F27" s="79"/>
      <c r="G27" s="79">
        <v>0.1120145003722279</v>
      </c>
      <c r="H27" s="79">
        <v>0.65</v>
      </c>
      <c r="I27" s="79">
        <v>0.22658924255311688</v>
      </c>
      <c r="J27" s="79">
        <v>0.26513098675745833</v>
      </c>
      <c r="K27" s="79">
        <v>0.31374991816854203</v>
      </c>
      <c r="L27" s="79">
        <v>0.65970738987898714</v>
      </c>
      <c r="M27" s="79">
        <v>0.35041833047323512</v>
      </c>
      <c r="N27" s="79">
        <v>0.17999915545660303</v>
      </c>
      <c r="O27" s="79">
        <v>1.4014455684200679E-2</v>
      </c>
      <c r="P27" s="79">
        <v>0.18</v>
      </c>
      <c r="Q27" s="79">
        <v>0.28725752399694449</v>
      </c>
      <c r="R27" s="79">
        <v>0.63</v>
      </c>
      <c r="S27" s="79">
        <v>0.65</v>
      </c>
      <c r="T27" s="79">
        <v>0.19732099243884205</v>
      </c>
      <c r="U27" s="79"/>
      <c r="V27" s="79">
        <v>0.24000000000000002</v>
      </c>
      <c r="W27" s="79"/>
      <c r="X27" s="79"/>
      <c r="Y27" s="79"/>
      <c r="Z27" s="79">
        <v>0.38625826608589853</v>
      </c>
      <c r="AA27" s="79">
        <v>0.37669900428579678</v>
      </c>
      <c r="AB27" s="77">
        <v>0.37669900428579678</v>
      </c>
    </row>
    <row r="63" spans="30:30" x14ac:dyDescent="0.25">
      <c r="AD63" s="82" t="s">
        <v>77</v>
      </c>
    </row>
  </sheetData>
  <mergeCells count="2">
    <mergeCell ref="D3:K3"/>
    <mergeCell ref="L3:Z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H96"/>
  <sheetViews>
    <sheetView showZeros="0" zoomScale="90" zoomScaleNormal="90" workbookViewId="0">
      <pane xSplit="2" ySplit="2" topLeftCell="C3" activePane="bottomRight" state="frozen"/>
      <selection activeCell="AJ35" sqref="AJ35"/>
      <selection pane="topRight" activeCell="AJ35" sqref="AJ35"/>
      <selection pane="bottomLeft" activeCell="AJ35" sqref="AJ35"/>
      <selection pane="bottomRight" activeCell="AJ35" sqref="AJ35"/>
    </sheetView>
  </sheetViews>
  <sheetFormatPr baseColWidth="10" defaultColWidth="11.42578125" defaultRowHeight="15" x14ac:dyDescent="0.35"/>
  <cols>
    <col min="1" max="1" width="2.140625" style="1" customWidth="1"/>
    <col min="2" max="2" width="22.7109375" style="1" customWidth="1"/>
    <col min="3" max="3" width="9.7109375" style="1" customWidth="1"/>
    <col min="4" max="4" width="9.42578125" style="1" customWidth="1"/>
    <col min="5" max="6" width="9.140625" style="1" customWidth="1"/>
    <col min="7" max="7" width="9.5703125" style="1" customWidth="1"/>
    <col min="8" max="8" width="8.5703125" style="1" customWidth="1"/>
    <col min="9" max="9" width="9.140625" style="1" customWidth="1"/>
    <col min="10" max="10" width="9.28515625" style="1" customWidth="1"/>
    <col min="11" max="11" width="10.7109375" style="1" customWidth="1"/>
    <col min="12" max="12" width="11.42578125" style="1" customWidth="1"/>
    <col min="13" max="13" width="10.5703125" style="1" customWidth="1"/>
    <col min="14" max="14" width="9.85546875" style="1" customWidth="1"/>
    <col min="15" max="15" width="12" style="1" customWidth="1"/>
    <col min="16" max="16" width="9.85546875" style="1" customWidth="1"/>
    <col min="17" max="17" width="9.42578125" style="1" customWidth="1"/>
    <col min="18" max="19" width="10.140625" style="1" customWidth="1"/>
    <col min="20" max="20" width="8.7109375" style="1" customWidth="1"/>
    <col min="21" max="21" width="10" style="1" customWidth="1"/>
    <col min="22" max="22" width="9" style="1" customWidth="1"/>
    <col min="23" max="23" width="10.5703125" style="1" customWidth="1"/>
    <col min="24" max="26" width="12.140625" style="1" customWidth="1"/>
    <col min="27" max="27" width="11" style="1" customWidth="1"/>
    <col min="28" max="28" width="9.7109375" style="1" customWidth="1"/>
    <col min="29" max="29" width="7.7109375" style="1" customWidth="1"/>
    <col min="30" max="16384" width="11.42578125" style="1"/>
  </cols>
  <sheetData>
    <row r="1" spans="2:34" x14ac:dyDescent="0.35">
      <c r="C1" s="149" t="s">
        <v>0</v>
      </c>
      <c r="D1" s="150"/>
      <c r="E1" s="150"/>
      <c r="F1" s="150"/>
      <c r="G1" s="150"/>
      <c r="H1" s="150"/>
      <c r="I1" s="150"/>
      <c r="J1" s="150"/>
      <c r="K1" s="150"/>
      <c r="L1" s="151"/>
      <c r="M1" s="149" t="s">
        <v>1</v>
      </c>
      <c r="N1" s="150"/>
      <c r="O1" s="150"/>
      <c r="P1" s="150"/>
      <c r="Q1" s="150"/>
      <c r="R1" s="150"/>
      <c r="S1" s="150"/>
      <c r="T1" s="150"/>
      <c r="U1" s="150"/>
      <c r="V1" s="150"/>
      <c r="W1" s="150"/>
      <c r="X1" s="150"/>
      <c r="Y1" s="150"/>
      <c r="Z1" s="150"/>
      <c r="AA1" s="151"/>
    </row>
    <row r="2" spans="2:34" ht="45.75" customHeight="1" x14ac:dyDescent="0.35">
      <c r="B2" s="2" t="s">
        <v>113</v>
      </c>
      <c r="C2" s="3" t="s">
        <v>83</v>
      </c>
      <c r="D2" s="3" t="s">
        <v>84</v>
      </c>
      <c r="E2" s="3" t="s">
        <v>85</v>
      </c>
      <c r="F2" s="3" t="s">
        <v>86</v>
      </c>
      <c r="G2" s="3" t="s">
        <v>87</v>
      </c>
      <c r="H2" s="113" t="s">
        <v>124</v>
      </c>
      <c r="I2" s="3" t="s">
        <v>89</v>
      </c>
      <c r="J2" s="3" t="s">
        <v>90</v>
      </c>
      <c r="K2" s="3" t="s">
        <v>125</v>
      </c>
      <c r="L2" s="3" t="s">
        <v>10</v>
      </c>
      <c r="M2" s="3" t="s">
        <v>92</v>
      </c>
      <c r="N2" s="3" t="s">
        <v>93</v>
      </c>
      <c r="O2" s="3" t="s">
        <v>94</v>
      </c>
      <c r="P2" s="3" t="s">
        <v>95</v>
      </c>
      <c r="Q2" s="3" t="s">
        <v>96</v>
      </c>
      <c r="R2" s="3" t="s">
        <v>97</v>
      </c>
      <c r="S2" s="3" t="s">
        <v>98</v>
      </c>
      <c r="T2" s="3" t="s">
        <v>99</v>
      </c>
      <c r="U2" s="3" t="s">
        <v>100</v>
      </c>
      <c r="V2" s="3" t="s">
        <v>101</v>
      </c>
      <c r="W2" s="3" t="s">
        <v>126</v>
      </c>
      <c r="X2" s="113" t="s">
        <v>127</v>
      </c>
      <c r="Y2" s="113" t="s">
        <v>128</v>
      </c>
      <c r="Z2" s="113" t="s">
        <v>129</v>
      </c>
      <c r="AA2" s="3" t="s">
        <v>22</v>
      </c>
      <c r="AB2" s="3" t="s">
        <v>23</v>
      </c>
      <c r="AD2" s="19"/>
    </row>
    <row r="3" spans="2:34" hidden="1" x14ac:dyDescent="0.35">
      <c r="B3" s="4"/>
      <c r="C3" s="5" t="s">
        <v>24</v>
      </c>
      <c r="D3" s="5" t="s">
        <v>25</v>
      </c>
      <c r="E3" s="5" t="s">
        <v>26</v>
      </c>
      <c r="F3" s="5" t="s">
        <v>27</v>
      </c>
      <c r="G3" s="5" t="s">
        <v>26</v>
      </c>
      <c r="H3" s="5" t="s">
        <v>26</v>
      </c>
      <c r="I3" s="5" t="s">
        <v>27</v>
      </c>
      <c r="J3" s="5" t="s">
        <v>27</v>
      </c>
      <c r="K3" s="5" t="s">
        <v>26</v>
      </c>
      <c r="L3" s="4"/>
      <c r="M3" s="5" t="s">
        <v>27</v>
      </c>
      <c r="N3" s="5" t="s">
        <v>24</v>
      </c>
      <c r="O3" s="5" t="s">
        <v>24</v>
      </c>
      <c r="P3" s="5" t="s">
        <v>24</v>
      </c>
      <c r="Q3" s="5" t="s">
        <v>24</v>
      </c>
      <c r="R3" s="5" t="s">
        <v>24</v>
      </c>
      <c r="S3" s="5" t="s">
        <v>24</v>
      </c>
      <c r="T3" s="5" t="s">
        <v>26</v>
      </c>
      <c r="U3" s="5" t="s">
        <v>26</v>
      </c>
      <c r="V3" s="5" t="s">
        <v>28</v>
      </c>
      <c r="W3" s="5" t="s">
        <v>24</v>
      </c>
      <c r="X3" s="5" t="s">
        <v>24</v>
      </c>
      <c r="Y3" s="5"/>
      <c r="Z3" s="5"/>
      <c r="AA3" s="4"/>
      <c r="AB3" s="4"/>
    </row>
    <row r="4" spans="2:34" s="12" customFormat="1" hidden="1" x14ac:dyDescent="0.35">
      <c r="B4" s="6" t="s">
        <v>29</v>
      </c>
      <c r="C4" s="7">
        <v>7.1948773150458374</v>
      </c>
      <c r="D4" s="7">
        <v>1.2048408151726546</v>
      </c>
      <c r="E4" s="7">
        <v>1.4285829437369013</v>
      </c>
      <c r="F4" s="7">
        <v>11.629353395161814</v>
      </c>
      <c r="G4" s="7">
        <v>2.7778280621747231</v>
      </c>
      <c r="H4" s="7">
        <v>7.2055094621049687</v>
      </c>
      <c r="I4" s="9">
        <v>11.629533262194677</v>
      </c>
      <c r="J4" s="9">
        <v>11.629533262194677</v>
      </c>
      <c r="K4" s="7">
        <v>7.2055163336125405</v>
      </c>
      <c r="L4" s="8"/>
      <c r="M4" s="9">
        <v>11.629533262194677</v>
      </c>
      <c r="N4" s="9">
        <v>10.753851420746319</v>
      </c>
      <c r="O4" s="9">
        <v>8.0654264876862918</v>
      </c>
      <c r="P4" s="9">
        <v>7.5190456431535262</v>
      </c>
      <c r="Q4" s="9">
        <v>7.5190456431535262</v>
      </c>
      <c r="R4" s="9">
        <v>7.1949347853615295</v>
      </c>
      <c r="S4" s="9">
        <v>6.9929791324213628</v>
      </c>
      <c r="T4" s="9">
        <v>1.47057186586893</v>
      </c>
      <c r="U4" s="9">
        <v>1.4491330687278046</v>
      </c>
      <c r="V4" s="7">
        <v>7.2055094621049687</v>
      </c>
      <c r="W4" s="7">
        <v>7.2055094621049687</v>
      </c>
      <c r="X4" s="7">
        <v>7.2055094621049687</v>
      </c>
      <c r="Y4" s="7">
        <v>7.2055094621049687</v>
      </c>
      <c r="Z4" s="7">
        <v>7.2055094621049687</v>
      </c>
      <c r="AA4" s="10"/>
      <c r="AB4" s="11"/>
    </row>
    <row r="5" spans="2:34" s="12" customFormat="1" hidden="1" x14ac:dyDescent="0.35">
      <c r="B5" s="6"/>
      <c r="C5" s="7"/>
      <c r="D5" s="7"/>
      <c r="E5" s="7"/>
      <c r="F5" s="7"/>
      <c r="G5" s="7"/>
      <c r="H5" s="7"/>
      <c r="I5" s="7"/>
      <c r="J5" s="7"/>
      <c r="K5" s="7"/>
      <c r="L5" s="8"/>
      <c r="M5" s="9"/>
      <c r="N5" s="9"/>
      <c r="O5" s="9"/>
      <c r="P5" s="9"/>
      <c r="Q5" s="9"/>
      <c r="R5" s="9"/>
      <c r="S5" s="9"/>
      <c r="T5" s="9"/>
      <c r="U5" s="9"/>
      <c r="V5" s="7"/>
      <c r="W5" s="7"/>
      <c r="X5" s="7"/>
      <c r="Y5" s="7"/>
      <c r="Z5" s="7"/>
      <c r="AA5" s="10"/>
      <c r="AB5" s="11"/>
    </row>
    <row r="6" spans="2:34" s="19" customFormat="1" ht="17.100000000000001" customHeight="1" x14ac:dyDescent="0.25">
      <c r="B6" s="13" t="s">
        <v>30</v>
      </c>
      <c r="C6" s="14"/>
      <c r="D6" s="14"/>
      <c r="E6" s="14"/>
      <c r="F6" s="14">
        <v>1152.3504095100247</v>
      </c>
      <c r="G6" s="14">
        <v>1458.2462169763878</v>
      </c>
      <c r="H6" s="14">
        <v>1936.9137911144776</v>
      </c>
      <c r="I6" s="14">
        <v>48.4197280962075</v>
      </c>
      <c r="J6" s="14"/>
      <c r="K6" s="14">
        <v>47.652797819034788</v>
      </c>
      <c r="L6" s="15"/>
      <c r="M6" s="14">
        <f>SUMIF(M13:M21,"&gt;0")</f>
        <v>10507.046308145145</v>
      </c>
      <c r="N6" s="14">
        <f>SUMIF(N13:N21,"&gt;0")</f>
        <v>490.37562478603218</v>
      </c>
      <c r="O6" s="14">
        <f t="shared" ref="O6:X6" si="0">SUMIF(O13:O21,"&gt;0")</f>
        <v>3196.0245318232523</v>
      </c>
      <c r="P6" s="14">
        <f t="shared" si="0"/>
        <v>71.111851629522818</v>
      </c>
      <c r="Q6" s="14">
        <f t="shared" si="0"/>
        <v>1775.9492296567842</v>
      </c>
      <c r="R6" s="14">
        <f t="shared" si="0"/>
        <v>2982.7440357927617</v>
      </c>
      <c r="S6" s="14">
        <f t="shared" si="0"/>
        <v>6725.8743383713454</v>
      </c>
      <c r="T6" s="14">
        <f t="shared" si="0"/>
        <v>0</v>
      </c>
      <c r="U6" s="14">
        <f t="shared" si="0"/>
        <v>88.501723988986328</v>
      </c>
      <c r="V6" s="14">
        <f t="shared" si="0"/>
        <v>117.18644286147105</v>
      </c>
      <c r="W6" s="14">
        <f t="shared" si="0"/>
        <v>0</v>
      </c>
      <c r="X6" s="14">
        <f t="shared" si="0"/>
        <v>0</v>
      </c>
      <c r="Y6" s="14"/>
      <c r="Z6" s="14"/>
      <c r="AA6" s="16"/>
      <c r="AB6" s="16"/>
      <c r="AC6" s="17"/>
      <c r="AD6" s="18"/>
    </row>
    <row r="7" spans="2:34" s="19" customFormat="1" ht="17.100000000000001" customHeight="1" x14ac:dyDescent="0.25">
      <c r="B7" s="20" t="s">
        <v>31</v>
      </c>
      <c r="C7" s="21">
        <v>15900.1479</v>
      </c>
      <c r="D7" s="21">
        <v>0</v>
      </c>
      <c r="E7" s="21">
        <v>86.84863523573209</v>
      </c>
      <c r="F7" s="21"/>
      <c r="G7" s="21"/>
      <c r="H7" s="21"/>
      <c r="I7" s="21"/>
      <c r="J7" s="21"/>
      <c r="K7" s="21"/>
      <c r="L7" s="22"/>
      <c r="M7" s="21"/>
      <c r="N7" s="21">
        <v>5562.9005700000107</v>
      </c>
      <c r="O7" s="21">
        <v>6321.2365800000007</v>
      </c>
      <c r="P7" s="21"/>
      <c r="Q7" s="21">
        <v>887.7949999999995</v>
      </c>
      <c r="R7" s="21">
        <v>10371.698989999999</v>
      </c>
      <c r="S7" s="21">
        <v>4465.1965600000012</v>
      </c>
      <c r="T7" s="21">
        <v>44.060347010331235</v>
      </c>
      <c r="U7" s="21"/>
      <c r="V7" s="21"/>
      <c r="W7" s="21">
        <v>0</v>
      </c>
      <c r="X7" s="21">
        <v>330.62492999999995</v>
      </c>
      <c r="Y7" s="21">
        <v>383.97879999999998</v>
      </c>
      <c r="Z7" s="21">
        <v>16.067799999999995</v>
      </c>
      <c r="AA7" s="23"/>
      <c r="AB7" s="23"/>
      <c r="AC7" s="17"/>
    </row>
    <row r="8" spans="2:34" s="19" customFormat="1" ht="17.100000000000001" customHeight="1" x14ac:dyDescent="0.25">
      <c r="B8" s="13" t="s">
        <v>32</v>
      </c>
      <c r="C8" s="14"/>
      <c r="D8" s="14"/>
      <c r="E8" s="14"/>
      <c r="F8" s="14"/>
      <c r="G8" s="14"/>
      <c r="H8" s="14"/>
      <c r="I8" s="14"/>
      <c r="J8" s="14"/>
      <c r="K8" s="14"/>
      <c r="L8" s="15"/>
      <c r="M8" s="14"/>
      <c r="N8" s="14"/>
      <c r="O8" s="14"/>
      <c r="P8" s="14"/>
      <c r="Q8" s="14"/>
      <c r="R8" s="14"/>
      <c r="S8" s="14"/>
      <c r="T8" s="14"/>
      <c r="U8" s="14"/>
      <c r="V8" s="14"/>
      <c r="W8" s="14"/>
      <c r="X8" s="14"/>
      <c r="Y8" s="14"/>
      <c r="Z8" s="14"/>
      <c r="AA8" s="16"/>
      <c r="AB8" s="16"/>
      <c r="AE8" s="73"/>
      <c r="AF8" s="73"/>
      <c r="AG8" s="73"/>
      <c r="AH8" s="73"/>
    </row>
    <row r="9" spans="2:34" s="19" customFormat="1" ht="17.100000000000001" customHeight="1" x14ac:dyDescent="0.25">
      <c r="B9" s="20" t="s">
        <v>33</v>
      </c>
      <c r="C9" s="21">
        <v>-281.10628240676454</v>
      </c>
      <c r="D9" s="21">
        <v>0</v>
      </c>
      <c r="E9" s="21"/>
      <c r="F9" s="21"/>
      <c r="G9" s="21"/>
      <c r="H9" s="21"/>
      <c r="I9" s="21"/>
      <c r="J9" s="21"/>
      <c r="K9" s="21"/>
      <c r="L9" s="22"/>
      <c r="M9" s="21"/>
      <c r="N9" s="21">
        <v>0.91945429647381027</v>
      </c>
      <c r="O9" s="21">
        <v>0</v>
      </c>
      <c r="P9" s="21">
        <v>0</v>
      </c>
      <c r="Q9" s="21">
        <v>0</v>
      </c>
      <c r="R9" s="21">
        <v>0</v>
      </c>
      <c r="S9" s="21">
        <v>0</v>
      </c>
      <c r="T9" s="21"/>
      <c r="U9" s="21"/>
      <c r="V9" s="21"/>
      <c r="W9" s="21"/>
      <c r="X9" s="21"/>
      <c r="Y9" s="21"/>
      <c r="Z9" s="21"/>
      <c r="AA9" s="23"/>
      <c r="AB9" s="23"/>
      <c r="AC9" s="17"/>
      <c r="AE9" s="73"/>
      <c r="AF9" s="73"/>
      <c r="AG9" s="73"/>
      <c r="AH9" s="73"/>
    </row>
    <row r="10" spans="2:34" s="19" customFormat="1" ht="17.100000000000001" customHeight="1" x14ac:dyDescent="0.25">
      <c r="B10" s="13" t="s">
        <v>34</v>
      </c>
      <c r="C10" s="14"/>
      <c r="D10" s="14"/>
      <c r="E10" s="14"/>
      <c r="F10" s="14"/>
      <c r="G10" s="14"/>
      <c r="H10" s="14"/>
      <c r="I10" s="14"/>
      <c r="J10" s="14"/>
      <c r="K10" s="14"/>
      <c r="L10" s="15"/>
      <c r="M10" s="14"/>
      <c r="N10" s="14"/>
      <c r="O10" s="14"/>
      <c r="P10" s="14"/>
      <c r="Q10" s="14"/>
      <c r="R10" s="14"/>
      <c r="S10" s="14"/>
      <c r="T10" s="14"/>
      <c r="U10" s="14"/>
      <c r="V10" s="14"/>
      <c r="W10" s="14"/>
      <c r="X10" s="14"/>
      <c r="Y10" s="14"/>
      <c r="Z10" s="14"/>
      <c r="AA10" s="16"/>
      <c r="AB10" s="16"/>
      <c r="AE10" s="73"/>
      <c r="AF10" s="73"/>
      <c r="AG10" s="73"/>
      <c r="AH10" s="73"/>
    </row>
    <row r="11" spans="2:34" s="19" customFormat="1" ht="17.100000000000001" customHeight="1" x14ac:dyDescent="0.25">
      <c r="B11" s="20" t="s">
        <v>78</v>
      </c>
      <c r="C11" s="21"/>
      <c r="D11" s="21"/>
      <c r="E11" s="21"/>
      <c r="F11" s="21"/>
      <c r="G11" s="21"/>
      <c r="H11" s="21"/>
      <c r="I11" s="21"/>
      <c r="J11" s="21"/>
      <c r="K11" s="21"/>
      <c r="L11" s="21"/>
      <c r="M11" s="21"/>
      <c r="N11" s="21"/>
      <c r="O11" s="21"/>
      <c r="P11" s="21"/>
      <c r="Q11" s="21">
        <v>2311.9507847414238</v>
      </c>
      <c r="R11" s="21"/>
      <c r="S11" s="21"/>
      <c r="T11" s="21"/>
      <c r="U11" s="21"/>
      <c r="V11" s="21"/>
      <c r="W11" s="21"/>
      <c r="X11" s="21"/>
      <c r="Y11" s="21"/>
      <c r="Z11" s="21"/>
      <c r="AA11" s="23"/>
      <c r="AB11" s="23"/>
      <c r="AE11" s="84"/>
      <c r="AF11" s="84"/>
      <c r="AG11" s="84"/>
      <c r="AH11" s="84"/>
    </row>
    <row r="12" spans="2:34" s="19" customFormat="1" ht="17.100000000000001" customHeight="1" thickBot="1" x14ac:dyDescent="0.3">
      <c r="B12" s="24" t="s">
        <v>35</v>
      </c>
      <c r="C12" s="25">
        <f>C6+C7-C8+C9-C10-C11</f>
        <v>15619.041617593235</v>
      </c>
      <c r="D12" s="25">
        <f>D6+D7-D8+D9-D10-D11</f>
        <v>0</v>
      </c>
      <c r="E12" s="25">
        <f t="shared" ref="E12:K12" si="1">E6+E7-E8+E9-E10-E11</f>
        <v>86.84863523573209</v>
      </c>
      <c r="F12" s="25">
        <f t="shared" si="1"/>
        <v>1152.3504095100247</v>
      </c>
      <c r="G12" s="25">
        <f t="shared" si="1"/>
        <v>1458.2462169763878</v>
      </c>
      <c r="H12" s="25">
        <f t="shared" si="1"/>
        <v>1936.9137911144776</v>
      </c>
      <c r="I12" s="25">
        <f t="shared" si="1"/>
        <v>48.4197280962075</v>
      </c>
      <c r="J12" s="25">
        <f t="shared" si="1"/>
        <v>0</v>
      </c>
      <c r="K12" s="25">
        <f t="shared" si="1"/>
        <v>47.652797819034788</v>
      </c>
      <c r="L12" s="26"/>
      <c r="M12" s="25">
        <f>M6+M7-M8+M9-M10-M11</f>
        <v>10507.046308145145</v>
      </c>
      <c r="N12" s="25">
        <f t="shared" ref="N12:Z12" si="2">N6+N7-N8+N9-N10-N11</f>
        <v>6054.1956490825169</v>
      </c>
      <c r="O12" s="25">
        <f t="shared" si="2"/>
        <v>9517.2611118232526</v>
      </c>
      <c r="P12" s="25">
        <f t="shared" si="2"/>
        <v>71.111851629522818</v>
      </c>
      <c r="Q12" s="25">
        <f t="shared" si="2"/>
        <v>351.79344491535994</v>
      </c>
      <c r="R12" s="25">
        <f t="shared" si="2"/>
        <v>13354.44302579276</v>
      </c>
      <c r="S12" s="25">
        <f t="shared" si="2"/>
        <v>11191.070898371347</v>
      </c>
      <c r="T12" s="25">
        <f t="shared" si="2"/>
        <v>44.060347010331235</v>
      </c>
      <c r="U12" s="25">
        <f t="shared" si="2"/>
        <v>88.501723988986328</v>
      </c>
      <c r="V12" s="25">
        <f t="shared" si="2"/>
        <v>117.18644286147105</v>
      </c>
      <c r="W12" s="25">
        <f t="shared" si="2"/>
        <v>0</v>
      </c>
      <c r="X12" s="25">
        <f t="shared" si="2"/>
        <v>330.62492999999995</v>
      </c>
      <c r="Y12" s="25">
        <f t="shared" si="2"/>
        <v>383.97879999999998</v>
      </c>
      <c r="Z12" s="25">
        <f t="shared" si="2"/>
        <v>16.067799999999995</v>
      </c>
      <c r="AA12" s="27"/>
      <c r="AB12" s="27"/>
      <c r="AC12" s="17"/>
      <c r="AE12" s="73"/>
      <c r="AF12" s="73"/>
      <c r="AG12" s="73"/>
      <c r="AH12" s="73"/>
    </row>
    <row r="13" spans="2:34" s="19" customFormat="1" ht="17.100000000000001" customHeight="1" x14ac:dyDescent="0.25">
      <c r="B13" s="28" t="s">
        <v>36</v>
      </c>
      <c r="C13" s="29">
        <v>-15366.822585890764</v>
      </c>
      <c r="D13" s="29"/>
      <c r="E13" s="29"/>
      <c r="F13" s="29"/>
      <c r="G13" s="29"/>
      <c r="H13" s="29"/>
      <c r="I13" s="29"/>
      <c r="J13" s="29"/>
      <c r="K13" s="29"/>
      <c r="L13" s="30"/>
      <c r="M13" s="29"/>
      <c r="N13" s="29">
        <v>490.37562478603218</v>
      </c>
      <c r="O13" s="29">
        <v>3196.0245318232523</v>
      </c>
      <c r="P13" s="29">
        <v>71.111851629522818</v>
      </c>
      <c r="Q13" s="29">
        <v>1775.9492296567842</v>
      </c>
      <c r="R13" s="29">
        <v>2982.7440357927617</v>
      </c>
      <c r="S13" s="29">
        <v>6725.8743383713454</v>
      </c>
      <c r="T13" s="29"/>
      <c r="U13" s="29"/>
      <c r="V13" s="29">
        <v>117.18644286147105</v>
      </c>
      <c r="W13" s="29"/>
      <c r="X13" s="29"/>
      <c r="Y13" s="29"/>
      <c r="Z13" s="29"/>
      <c r="AA13" s="31"/>
      <c r="AB13" s="31"/>
      <c r="AE13" s="73"/>
      <c r="AF13" s="73"/>
      <c r="AG13" s="73"/>
      <c r="AH13" s="73"/>
    </row>
    <row r="14" spans="2:34" s="19" customFormat="1" ht="17.100000000000001" customHeight="1" x14ac:dyDescent="0.25">
      <c r="B14" s="20" t="s">
        <v>79</v>
      </c>
      <c r="C14" s="21">
        <v>-252.21903170247074</v>
      </c>
      <c r="D14" s="21">
        <v>0</v>
      </c>
      <c r="E14" s="21">
        <v>0</v>
      </c>
      <c r="F14" s="21">
        <v>-1152.3246774080142</v>
      </c>
      <c r="G14" s="21"/>
      <c r="H14" s="21"/>
      <c r="I14" s="21"/>
      <c r="J14" s="21"/>
      <c r="K14" s="21"/>
      <c r="L14" s="22"/>
      <c r="M14" s="21">
        <v>7928.3449999999993</v>
      </c>
      <c r="N14" s="21"/>
      <c r="O14" s="21"/>
      <c r="P14" s="21"/>
      <c r="Q14" s="21"/>
      <c r="R14" s="21">
        <v>-6961.902980568464</v>
      </c>
      <c r="S14" s="21">
        <v>-7933.7246762296809</v>
      </c>
      <c r="T14" s="21"/>
      <c r="U14" s="21"/>
      <c r="V14" s="21"/>
      <c r="W14" s="21"/>
      <c r="X14" s="21"/>
      <c r="Y14" s="21"/>
      <c r="Z14" s="21"/>
      <c r="AA14" s="23"/>
      <c r="AB14" s="23"/>
      <c r="AE14" s="73"/>
      <c r="AF14" s="73"/>
      <c r="AG14" s="73"/>
      <c r="AH14" s="73"/>
    </row>
    <row r="15" spans="2:34" s="19" customFormat="1" ht="17.100000000000001" customHeight="1" x14ac:dyDescent="0.25">
      <c r="B15" s="13" t="s">
        <v>80</v>
      </c>
      <c r="C15" s="14"/>
      <c r="D15" s="14">
        <v>0</v>
      </c>
      <c r="E15" s="14"/>
      <c r="F15" s="14"/>
      <c r="G15" s="14"/>
      <c r="H15" s="14"/>
      <c r="I15" s="14"/>
      <c r="J15" s="14"/>
      <c r="K15" s="14"/>
      <c r="L15" s="15"/>
      <c r="M15" s="14">
        <v>0</v>
      </c>
      <c r="N15" s="14"/>
      <c r="O15" s="14"/>
      <c r="P15" s="14"/>
      <c r="Q15" s="14"/>
      <c r="R15" s="14">
        <v>0</v>
      </c>
      <c r="S15" s="14">
        <v>0</v>
      </c>
      <c r="T15" s="14"/>
      <c r="U15" s="14"/>
      <c r="V15" s="14"/>
      <c r="W15" s="14"/>
      <c r="X15" s="14"/>
      <c r="Y15" s="14"/>
      <c r="Z15" s="14"/>
      <c r="AA15" s="16"/>
      <c r="AB15" s="16"/>
      <c r="AE15" s="73"/>
      <c r="AF15" s="73"/>
      <c r="AG15" s="73"/>
      <c r="AH15" s="73"/>
    </row>
    <row r="16" spans="2:34" s="19" customFormat="1" ht="17.100000000000001" customHeight="1" x14ac:dyDescent="0.25">
      <c r="B16" s="20" t="s">
        <v>37</v>
      </c>
      <c r="C16" s="21"/>
      <c r="D16" s="21"/>
      <c r="E16" s="21"/>
      <c r="F16" s="21">
        <v>-2.5732102010818585E-2</v>
      </c>
      <c r="G16" s="21"/>
      <c r="H16" s="21">
        <v>-153.8458910941722</v>
      </c>
      <c r="I16" s="21"/>
      <c r="J16" s="21"/>
      <c r="K16" s="21">
        <v>-12.986777367298945</v>
      </c>
      <c r="L16" s="22"/>
      <c r="M16" s="21">
        <v>2578.7013081451464</v>
      </c>
      <c r="N16" s="21"/>
      <c r="O16" s="21">
        <v>-66.210273268195763</v>
      </c>
      <c r="P16" s="21"/>
      <c r="Q16" s="21"/>
      <c r="R16" s="21">
        <v>-2157.1070217176248</v>
      </c>
      <c r="S16" s="21">
        <v>-2192.9521050366639</v>
      </c>
      <c r="T16" s="21"/>
      <c r="U16" s="21"/>
      <c r="V16" s="21"/>
      <c r="W16" s="21"/>
      <c r="X16" s="21"/>
      <c r="Y16" s="21"/>
      <c r="Z16" s="21"/>
      <c r="AA16" s="23"/>
      <c r="AB16" s="23"/>
      <c r="AE16" s="73"/>
      <c r="AF16" s="73"/>
      <c r="AG16" s="73"/>
      <c r="AH16" s="73"/>
    </row>
    <row r="17" spans="2:34" s="19" customFormat="1" ht="17.100000000000001" customHeight="1" x14ac:dyDescent="0.25">
      <c r="B17" s="13" t="s">
        <v>38</v>
      </c>
      <c r="C17" s="14"/>
      <c r="D17" s="14"/>
      <c r="E17" s="14"/>
      <c r="F17" s="14"/>
      <c r="G17" s="14"/>
      <c r="H17" s="14"/>
      <c r="I17" s="14"/>
      <c r="J17" s="14"/>
      <c r="K17" s="14"/>
      <c r="L17" s="15"/>
      <c r="M17" s="14"/>
      <c r="N17" s="14"/>
      <c r="O17" s="14"/>
      <c r="P17" s="14"/>
      <c r="Q17" s="14"/>
      <c r="R17" s="14"/>
      <c r="S17" s="14"/>
      <c r="T17" s="14"/>
      <c r="U17" s="14"/>
      <c r="V17" s="14"/>
      <c r="W17" s="14"/>
      <c r="X17" s="14"/>
      <c r="Y17" s="14"/>
      <c r="Z17" s="14"/>
      <c r="AA17" s="16"/>
      <c r="AB17" s="16"/>
      <c r="AE17" s="73"/>
      <c r="AF17" s="73"/>
      <c r="AG17" s="73"/>
      <c r="AH17" s="73"/>
    </row>
    <row r="18" spans="2:34" s="19" customFormat="1" ht="17.100000000000001" customHeight="1" x14ac:dyDescent="0.25">
      <c r="B18" s="20" t="s">
        <v>39</v>
      </c>
      <c r="C18" s="21"/>
      <c r="D18" s="21"/>
      <c r="E18" s="21"/>
      <c r="F18" s="21"/>
      <c r="G18" s="21">
        <v>-310.06440213247788</v>
      </c>
      <c r="H18" s="21"/>
      <c r="I18" s="21"/>
      <c r="J18" s="21"/>
      <c r="K18" s="21"/>
      <c r="L18" s="22"/>
      <c r="M18" s="21"/>
      <c r="N18" s="21"/>
      <c r="O18" s="21"/>
      <c r="P18" s="21"/>
      <c r="Q18" s="21"/>
      <c r="R18" s="21"/>
      <c r="S18" s="21"/>
      <c r="T18" s="21"/>
      <c r="U18" s="21">
        <v>88.501723988986328</v>
      </c>
      <c r="V18" s="21"/>
      <c r="W18" s="21"/>
      <c r="X18" s="21"/>
      <c r="Y18" s="21"/>
      <c r="Z18" s="21"/>
      <c r="AA18" s="23"/>
      <c r="AB18" s="23"/>
    </row>
    <row r="19" spans="2:34" s="19" customFormat="1" ht="17.100000000000001" customHeight="1" x14ac:dyDescent="0.25">
      <c r="B19" s="13" t="s">
        <v>40</v>
      </c>
      <c r="C19" s="14"/>
      <c r="D19" s="14"/>
      <c r="E19" s="14"/>
      <c r="F19" s="14"/>
      <c r="G19" s="14"/>
      <c r="H19" s="14"/>
      <c r="I19" s="14"/>
      <c r="J19" s="14"/>
      <c r="K19" s="14"/>
      <c r="L19" s="15"/>
      <c r="M19" s="14"/>
      <c r="N19" s="14"/>
      <c r="O19" s="14"/>
      <c r="P19" s="14"/>
      <c r="Q19" s="14"/>
      <c r="R19" s="14"/>
      <c r="S19" s="14"/>
      <c r="T19" s="14"/>
      <c r="U19" s="14"/>
      <c r="V19" s="14"/>
      <c r="W19" s="14"/>
      <c r="X19" s="14"/>
      <c r="Y19" s="14"/>
      <c r="Z19" s="14"/>
      <c r="AA19" s="16"/>
      <c r="AB19" s="16"/>
    </row>
    <row r="20" spans="2:34" s="19" customFormat="1" ht="17.100000000000001" customHeight="1" x14ac:dyDescent="0.25">
      <c r="B20" s="20" t="s">
        <v>41</v>
      </c>
      <c r="C20" s="21"/>
      <c r="D20" s="21"/>
      <c r="E20" s="21"/>
      <c r="F20" s="21"/>
      <c r="G20" s="21"/>
      <c r="H20" s="21"/>
      <c r="I20" s="21"/>
      <c r="J20" s="21"/>
      <c r="K20" s="21"/>
      <c r="L20" s="22"/>
      <c r="M20" s="21"/>
      <c r="N20" s="21"/>
      <c r="O20" s="21"/>
      <c r="P20" s="21"/>
      <c r="Q20" s="21"/>
      <c r="R20" s="21"/>
      <c r="S20" s="21"/>
      <c r="T20" s="21"/>
      <c r="U20" s="21"/>
      <c r="V20" s="21"/>
      <c r="W20" s="21"/>
      <c r="X20" s="21"/>
      <c r="Y20" s="21"/>
      <c r="Z20" s="21"/>
      <c r="AA20" s="23"/>
      <c r="AB20" s="23"/>
      <c r="AE20" s="143"/>
      <c r="AF20" s="143"/>
      <c r="AG20" s="143"/>
      <c r="AH20" s="143"/>
    </row>
    <row r="21" spans="2:34" s="19" customFormat="1" ht="17.100000000000001" customHeight="1" x14ac:dyDescent="0.25">
      <c r="B21" s="13" t="s">
        <v>42</v>
      </c>
      <c r="C21" s="14"/>
      <c r="D21" s="14"/>
      <c r="E21" s="14"/>
      <c r="F21" s="14"/>
      <c r="G21" s="14"/>
      <c r="H21" s="14"/>
      <c r="I21" s="14"/>
      <c r="J21" s="14"/>
      <c r="K21" s="14"/>
      <c r="L21" s="15"/>
      <c r="M21" s="14"/>
      <c r="N21" s="14"/>
      <c r="O21" s="14"/>
      <c r="P21" s="14"/>
      <c r="Q21" s="14"/>
      <c r="R21" s="14"/>
      <c r="S21" s="14"/>
      <c r="T21" s="14"/>
      <c r="U21" s="14"/>
      <c r="V21" s="14"/>
      <c r="W21" s="14"/>
      <c r="X21" s="14"/>
      <c r="Y21" s="14"/>
      <c r="Z21" s="14"/>
      <c r="AA21" s="16"/>
      <c r="AB21" s="16"/>
      <c r="AE21" s="143"/>
      <c r="AF21" s="143"/>
      <c r="AG21" s="143"/>
      <c r="AH21" s="143"/>
    </row>
    <row r="22" spans="2:34" s="19" customFormat="1" ht="17.100000000000001" customHeight="1" thickBot="1" x14ac:dyDescent="0.3">
      <c r="B22" s="32" t="s">
        <v>43</v>
      </c>
      <c r="C22" s="33">
        <f>SUM(C13:C21)</f>
        <v>-15619.041617593235</v>
      </c>
      <c r="D22" s="33">
        <f t="shared" ref="D22:K22" si="3">SUM(D13:D21)</f>
        <v>0</v>
      </c>
      <c r="E22" s="33">
        <f t="shared" si="3"/>
        <v>0</v>
      </c>
      <c r="F22" s="33">
        <f t="shared" si="3"/>
        <v>-1152.350409510025</v>
      </c>
      <c r="G22" s="33">
        <f t="shared" si="3"/>
        <v>-310.06440213247788</v>
      </c>
      <c r="H22" s="33">
        <f t="shared" si="3"/>
        <v>-153.8458910941722</v>
      </c>
      <c r="I22" s="33">
        <f t="shared" si="3"/>
        <v>0</v>
      </c>
      <c r="J22" s="33"/>
      <c r="K22" s="33">
        <f t="shared" si="3"/>
        <v>-12.986777367298945</v>
      </c>
      <c r="L22" s="33"/>
      <c r="M22" s="33">
        <f>SUMIF(M13:M21,"&lt;0")</f>
        <v>0</v>
      </c>
      <c r="N22" s="33">
        <f t="shared" ref="N22:Z22" si="4">SUMIF(N13:N21,"&lt;0")</f>
        <v>0</v>
      </c>
      <c r="O22" s="33">
        <f t="shared" si="4"/>
        <v>-66.210273268195763</v>
      </c>
      <c r="P22" s="33">
        <f t="shared" si="4"/>
        <v>0</v>
      </c>
      <c r="Q22" s="33">
        <f t="shared" si="4"/>
        <v>0</v>
      </c>
      <c r="R22" s="33">
        <f t="shared" si="4"/>
        <v>-9119.0100022860897</v>
      </c>
      <c r="S22" s="33">
        <f>SUMIF(S13:S21,"&lt;0")</f>
        <v>-10126.676781266346</v>
      </c>
      <c r="T22" s="33">
        <f t="shared" si="4"/>
        <v>0</v>
      </c>
      <c r="U22" s="33">
        <f t="shared" si="4"/>
        <v>0</v>
      </c>
      <c r="V22" s="33">
        <f t="shared" si="4"/>
        <v>0</v>
      </c>
      <c r="W22" s="33">
        <f t="shared" si="4"/>
        <v>0</v>
      </c>
      <c r="X22" s="33">
        <f t="shared" si="4"/>
        <v>0</v>
      </c>
      <c r="Y22" s="33">
        <f t="shared" si="4"/>
        <v>0</v>
      </c>
      <c r="Z22" s="33">
        <f t="shared" si="4"/>
        <v>0</v>
      </c>
      <c r="AA22" s="34"/>
      <c r="AB22" s="34"/>
      <c r="AE22" s="143"/>
      <c r="AF22" s="143"/>
      <c r="AG22" s="143"/>
      <c r="AH22" s="143"/>
    </row>
    <row r="23" spans="2:34" s="19" customFormat="1" ht="17.100000000000001" customHeight="1" x14ac:dyDescent="0.25">
      <c r="B23" s="28" t="s">
        <v>44</v>
      </c>
      <c r="C23" s="29"/>
      <c r="D23" s="29">
        <v>0</v>
      </c>
      <c r="E23" s="29"/>
      <c r="F23" s="29"/>
      <c r="G23" s="29"/>
      <c r="H23" s="29"/>
      <c r="I23" s="29"/>
      <c r="J23" s="29"/>
      <c r="K23" s="29"/>
      <c r="L23" s="35"/>
      <c r="M23" s="29">
        <v>318.35595014538768</v>
      </c>
      <c r="N23" s="29"/>
      <c r="O23" s="29">
        <v>32.895307725345603</v>
      </c>
      <c r="P23" s="29"/>
      <c r="Q23" s="29"/>
      <c r="R23" s="29">
        <v>2.2891495888778022</v>
      </c>
      <c r="S23" s="29">
        <v>377.73284665569116</v>
      </c>
      <c r="T23" s="29"/>
      <c r="U23" s="29"/>
      <c r="V23" s="29">
        <v>117.18644286147105</v>
      </c>
      <c r="W23" s="29"/>
      <c r="X23" s="29"/>
      <c r="Y23" s="29"/>
      <c r="Z23" s="29"/>
      <c r="AA23" s="31"/>
      <c r="AB23" s="31"/>
      <c r="AE23" s="143"/>
      <c r="AF23" s="143"/>
      <c r="AG23" s="143"/>
      <c r="AH23" s="143"/>
    </row>
    <row r="24" spans="2:34" s="19" customFormat="1" ht="17.100000000000001" customHeight="1" x14ac:dyDescent="0.25">
      <c r="B24" s="20" t="s">
        <v>45</v>
      </c>
      <c r="C24" s="21"/>
      <c r="D24" s="21"/>
      <c r="E24" s="21"/>
      <c r="F24" s="21"/>
      <c r="G24" s="21"/>
      <c r="H24" s="21"/>
      <c r="I24" s="21"/>
      <c r="J24" s="21"/>
      <c r="K24" s="21"/>
      <c r="L24" s="36"/>
      <c r="M24" s="21">
        <v>1153.9264499999999</v>
      </c>
      <c r="N24" s="21"/>
      <c r="O24" s="21"/>
      <c r="P24" s="21"/>
      <c r="Q24" s="21"/>
      <c r="R24" s="21"/>
      <c r="S24" s="21"/>
      <c r="T24" s="21"/>
      <c r="U24" s="21"/>
      <c r="V24" s="21"/>
      <c r="W24" s="21"/>
      <c r="X24" s="21"/>
      <c r="Y24" s="21"/>
      <c r="Z24" s="21"/>
      <c r="AA24" s="23"/>
      <c r="AB24" s="23"/>
    </row>
    <row r="25" spans="2:34" s="19" customFormat="1" ht="17.100000000000001" customHeight="1" thickBot="1" x14ac:dyDescent="0.3">
      <c r="B25" s="109" t="s">
        <v>46</v>
      </c>
      <c r="C25" s="110">
        <f>C12+C22-C32-C24-C23-C33</f>
        <v>0</v>
      </c>
      <c r="D25" s="110">
        <f t="shared" ref="D25:Z25" si="5">D12+D22-D32-D24-D23-D33</f>
        <v>0</v>
      </c>
      <c r="E25" s="110">
        <f t="shared" si="5"/>
        <v>47.673978385239629</v>
      </c>
      <c r="F25" s="110">
        <f t="shared" si="5"/>
        <v>-2.2737367544323206E-13</v>
      </c>
      <c r="G25" s="110">
        <f t="shared" si="5"/>
        <v>-9.0949470177292824E-13</v>
      </c>
      <c r="H25" s="110">
        <f t="shared" si="5"/>
        <v>0</v>
      </c>
      <c r="I25" s="110">
        <f t="shared" si="5"/>
        <v>-7.1054273576010019E-15</v>
      </c>
      <c r="J25" s="110"/>
      <c r="K25" s="110">
        <f t="shared" si="5"/>
        <v>0</v>
      </c>
      <c r="L25" s="110"/>
      <c r="M25" s="110">
        <f t="shared" si="5"/>
        <v>318.20535181747135</v>
      </c>
      <c r="N25" s="110">
        <f t="shared" si="5"/>
        <v>-120.21309729370842</v>
      </c>
      <c r="O25" s="110">
        <f t="shared" si="5"/>
        <v>-1.5772773521121053E-2</v>
      </c>
      <c r="P25" s="110">
        <f t="shared" si="5"/>
        <v>0.11590232906640097</v>
      </c>
      <c r="Q25" s="110">
        <f t="shared" si="5"/>
        <v>-1.1368683772161603E-13</v>
      </c>
      <c r="R25" s="110">
        <f t="shared" si="5"/>
        <v>-0.99528995719792279</v>
      </c>
      <c r="S25" s="110">
        <f t="shared" si="5"/>
        <v>-5.1159076974727213E-13</v>
      </c>
      <c r="T25" s="110">
        <f t="shared" si="5"/>
        <v>0</v>
      </c>
      <c r="U25" s="110">
        <f t="shared" si="5"/>
        <v>-1.4210854715202004E-14</v>
      </c>
      <c r="V25" s="110">
        <f t="shared" si="5"/>
        <v>0</v>
      </c>
      <c r="W25" s="110">
        <f t="shared" si="5"/>
        <v>0</v>
      </c>
      <c r="X25" s="110">
        <f t="shared" si="5"/>
        <v>0</v>
      </c>
      <c r="Y25" s="110">
        <f t="shared" si="5"/>
        <v>0</v>
      </c>
      <c r="Z25" s="110">
        <f t="shared" si="5"/>
        <v>0</v>
      </c>
      <c r="AA25" s="110"/>
      <c r="AB25" s="110"/>
      <c r="AE25" s="73"/>
      <c r="AF25" s="73"/>
      <c r="AG25" s="73"/>
      <c r="AH25" s="73"/>
    </row>
    <row r="26" spans="2:34" s="19" customFormat="1" ht="17.100000000000001" customHeight="1" x14ac:dyDescent="0.25">
      <c r="B26" s="118" t="s">
        <v>135</v>
      </c>
      <c r="C26" s="29"/>
      <c r="D26" s="29">
        <v>0</v>
      </c>
      <c r="E26" s="29"/>
      <c r="F26" s="29"/>
      <c r="G26" s="29"/>
      <c r="H26" s="29"/>
      <c r="I26" s="29"/>
      <c r="J26" s="29"/>
      <c r="K26" s="29"/>
      <c r="L26" s="35"/>
      <c r="M26" s="29">
        <v>0</v>
      </c>
      <c r="N26" s="29">
        <v>1736.0542539167673</v>
      </c>
      <c r="O26" s="29">
        <v>7990.3355971225474</v>
      </c>
      <c r="P26" s="29"/>
      <c r="Q26" s="29">
        <v>351.79344491536006</v>
      </c>
      <c r="R26" s="29">
        <v>3219.639447013114</v>
      </c>
      <c r="S26" s="29"/>
      <c r="T26" s="29"/>
      <c r="U26" s="29"/>
      <c r="V26" s="29"/>
      <c r="W26" s="29">
        <v>0</v>
      </c>
      <c r="X26" s="29"/>
      <c r="Y26" s="29"/>
      <c r="Z26" s="29"/>
      <c r="AA26" s="31"/>
      <c r="AB26" s="31"/>
      <c r="AE26" s="73"/>
      <c r="AF26" s="73"/>
      <c r="AG26" s="73"/>
      <c r="AH26" s="73"/>
    </row>
    <row r="27" spans="2:34" s="19" customFormat="1" ht="17.100000000000001" customHeight="1" x14ac:dyDescent="0.25">
      <c r="B27" s="121" t="s">
        <v>136</v>
      </c>
      <c r="C27" s="21"/>
      <c r="D27" s="21">
        <v>0</v>
      </c>
      <c r="E27" s="21">
        <v>39.174656850492461</v>
      </c>
      <c r="F27" s="21"/>
      <c r="G27" s="21"/>
      <c r="H27" s="21">
        <v>1783.0679000203054</v>
      </c>
      <c r="I27" s="21"/>
      <c r="J27" s="21"/>
      <c r="K27" s="21">
        <v>20.7802380457256</v>
      </c>
      <c r="L27" s="36"/>
      <c r="M27" s="21">
        <v>3120.5293779191065</v>
      </c>
      <c r="N27" s="21">
        <v>344.69050121676651</v>
      </c>
      <c r="O27" s="21">
        <v>5.6951428206320687</v>
      </c>
      <c r="P27" s="21"/>
      <c r="Q27" s="21"/>
      <c r="R27" s="21">
        <v>680.42617053537299</v>
      </c>
      <c r="S27" s="21">
        <v>686.66127044931034</v>
      </c>
      <c r="T27" s="21">
        <v>44.060347010331235</v>
      </c>
      <c r="U27" s="21"/>
      <c r="V27" s="21"/>
      <c r="W27" s="21"/>
      <c r="X27" s="21"/>
      <c r="Y27" s="21"/>
      <c r="Z27" s="21"/>
      <c r="AA27" s="23"/>
      <c r="AB27" s="37"/>
      <c r="AE27" s="73"/>
      <c r="AF27" s="73"/>
      <c r="AG27" s="73"/>
      <c r="AH27" s="73"/>
    </row>
    <row r="28" spans="2:34" s="19" customFormat="1" ht="17.100000000000001" customHeight="1" x14ac:dyDescent="0.25">
      <c r="B28" s="120" t="s">
        <v>137</v>
      </c>
      <c r="C28" s="14"/>
      <c r="D28" s="14"/>
      <c r="E28" s="14"/>
      <c r="F28" s="14"/>
      <c r="G28" s="14">
        <v>1148.1072918406339</v>
      </c>
      <c r="H28" s="14"/>
      <c r="I28" s="14">
        <v>45.811287571407618</v>
      </c>
      <c r="J28" s="14"/>
      <c r="K28" s="14">
        <v>13.885782406010248</v>
      </c>
      <c r="L28" s="38"/>
      <c r="M28" s="14">
        <v>2992.3959596149739</v>
      </c>
      <c r="N28" s="14">
        <v>3494.1555413084052</v>
      </c>
      <c r="O28" s="14"/>
      <c r="P28" s="14">
        <v>70.995949300456417</v>
      </c>
      <c r="Q28" s="14"/>
      <c r="R28" s="14"/>
      <c r="S28" s="14"/>
      <c r="T28" s="14"/>
      <c r="U28" s="14">
        <v>85.943989631351073</v>
      </c>
      <c r="V28" s="14"/>
      <c r="W28" s="14"/>
      <c r="X28" s="14"/>
      <c r="Y28" s="14"/>
      <c r="Z28" s="14"/>
      <c r="AA28" s="16"/>
      <c r="AB28" s="16"/>
      <c r="AE28" s="73"/>
      <c r="AF28" s="73"/>
      <c r="AG28" s="73"/>
      <c r="AH28" s="73"/>
    </row>
    <row r="29" spans="2:34" s="19" customFormat="1" ht="17.100000000000001" customHeight="1" x14ac:dyDescent="0.25">
      <c r="B29" s="121" t="s">
        <v>138</v>
      </c>
      <c r="C29" s="21"/>
      <c r="D29" s="21"/>
      <c r="E29" s="21"/>
      <c r="F29" s="21"/>
      <c r="G29" s="21">
        <v>7.4523003276893054E-2</v>
      </c>
      <c r="H29" s="21"/>
      <c r="I29" s="21">
        <v>2.6084405247998892</v>
      </c>
      <c r="J29" s="21"/>
      <c r="K29" s="21"/>
      <c r="L29" s="36"/>
      <c r="M29" s="21">
        <v>1577.6978268268201</v>
      </c>
      <c r="N29" s="21">
        <v>474.68262531644433</v>
      </c>
      <c r="O29" s="21">
        <v>9.875911411737387E-2</v>
      </c>
      <c r="P29" s="21"/>
      <c r="Q29" s="21"/>
      <c r="R29" s="21">
        <v>120.67297567134862</v>
      </c>
      <c r="S29" s="21"/>
      <c r="T29" s="21"/>
      <c r="U29" s="21">
        <v>2.5577343576352622</v>
      </c>
      <c r="V29" s="21"/>
      <c r="W29" s="21"/>
      <c r="X29" s="21"/>
      <c r="Y29" s="21"/>
      <c r="Z29" s="21"/>
      <c r="AA29" s="23"/>
      <c r="AB29" s="23"/>
      <c r="AE29" s="73"/>
      <c r="AF29" s="73"/>
      <c r="AG29" s="73"/>
      <c r="AH29" s="73"/>
    </row>
    <row r="30" spans="2:34" s="19" customFormat="1" ht="17.100000000000001" customHeight="1" x14ac:dyDescent="0.25">
      <c r="B30" s="120" t="s">
        <v>139</v>
      </c>
      <c r="C30" s="14"/>
      <c r="D30" s="14"/>
      <c r="E30" s="14"/>
      <c r="F30" s="14"/>
      <c r="G30" s="14"/>
      <c r="H30" s="14"/>
      <c r="I30" s="14"/>
      <c r="J30" s="14"/>
      <c r="K30" s="14"/>
      <c r="L30" s="38"/>
      <c r="M30" s="14">
        <v>1025.9353918213858</v>
      </c>
      <c r="N30" s="14"/>
      <c r="O30" s="14"/>
      <c r="P30" s="14"/>
      <c r="Q30" s="14"/>
      <c r="R30" s="14">
        <v>213.40057065515512</v>
      </c>
      <c r="S30" s="14"/>
      <c r="T30" s="14"/>
      <c r="U30" s="14"/>
      <c r="V30" s="14"/>
      <c r="W30" s="14"/>
      <c r="X30" s="14"/>
      <c r="Y30" s="14"/>
      <c r="Z30" s="14"/>
      <c r="AA30" s="16"/>
      <c r="AB30" s="16"/>
    </row>
    <row r="31" spans="2:34" s="19" customFormat="1" ht="17.100000000000001" customHeight="1" x14ac:dyDescent="0.25">
      <c r="B31" s="121" t="s">
        <v>140</v>
      </c>
      <c r="C31" s="21"/>
      <c r="D31" s="21"/>
      <c r="E31" s="21"/>
      <c r="F31" s="21"/>
      <c r="G31" s="21"/>
      <c r="H31" s="21"/>
      <c r="I31" s="21"/>
      <c r="J31" s="21"/>
      <c r="K31" s="21"/>
      <c r="L31" s="36"/>
      <c r="M31" s="21"/>
      <c r="N31" s="21">
        <v>124.82582461784176</v>
      </c>
      <c r="O31" s="21">
        <v>139.12480325745693</v>
      </c>
      <c r="P31" s="21"/>
      <c r="Q31" s="21"/>
      <c r="R31" s="21"/>
      <c r="S31" s="21"/>
      <c r="T31" s="21"/>
      <c r="U31" s="21"/>
      <c r="V31" s="21"/>
      <c r="W31" s="21"/>
      <c r="X31" s="21"/>
      <c r="Y31" s="21"/>
      <c r="Z31" s="21"/>
      <c r="AA31" s="23"/>
      <c r="AB31" s="23"/>
    </row>
    <row r="32" spans="2:34" s="19" customFormat="1" ht="17.100000000000001" customHeight="1" x14ac:dyDescent="0.25">
      <c r="B32" s="39" t="s">
        <v>51</v>
      </c>
      <c r="C32" s="40">
        <f t="shared" ref="C32:K32" si="6">SUM(C26:C31)</f>
        <v>0</v>
      </c>
      <c r="D32" s="40">
        <f t="shared" si="6"/>
        <v>0</v>
      </c>
      <c r="E32" s="40">
        <f t="shared" si="6"/>
        <v>39.174656850492461</v>
      </c>
      <c r="F32" s="40">
        <f t="shared" si="6"/>
        <v>0</v>
      </c>
      <c r="G32" s="40">
        <f t="shared" si="6"/>
        <v>1148.1818148439108</v>
      </c>
      <c r="H32" s="40">
        <f t="shared" si="6"/>
        <v>1783.0679000203054</v>
      </c>
      <c r="I32" s="40">
        <f t="shared" ref="I32" si="7">SUM(I26:I31)</f>
        <v>48.419728096207507</v>
      </c>
      <c r="J32" s="40"/>
      <c r="K32" s="40">
        <f t="shared" si="6"/>
        <v>34.666020451735847</v>
      </c>
      <c r="L32" s="40"/>
      <c r="M32" s="40">
        <f t="shared" ref="M32:Z32" si="8">SUM(M26:M31)</f>
        <v>8716.5585561822863</v>
      </c>
      <c r="N32" s="40">
        <f t="shared" si="8"/>
        <v>6174.4087463762253</v>
      </c>
      <c r="O32" s="40">
        <f t="shared" si="8"/>
        <v>8135.2543023147537</v>
      </c>
      <c r="P32" s="40">
        <f t="shared" si="8"/>
        <v>70.995949300456417</v>
      </c>
      <c r="Q32" s="40">
        <f t="shared" si="8"/>
        <v>351.79344491536006</v>
      </c>
      <c r="R32" s="40">
        <f t="shared" si="8"/>
        <v>4234.1391638749901</v>
      </c>
      <c r="S32" s="40">
        <f t="shared" si="8"/>
        <v>686.66127044931034</v>
      </c>
      <c r="T32" s="40">
        <f t="shared" si="8"/>
        <v>44.060347010331235</v>
      </c>
      <c r="U32" s="40">
        <f t="shared" si="8"/>
        <v>88.501723988986342</v>
      </c>
      <c r="V32" s="40">
        <f t="shared" si="8"/>
        <v>0</v>
      </c>
      <c r="W32" s="40">
        <f t="shared" si="8"/>
        <v>0</v>
      </c>
      <c r="X32" s="40">
        <f t="shared" si="8"/>
        <v>0</v>
      </c>
      <c r="Y32" s="40">
        <f t="shared" si="8"/>
        <v>0</v>
      </c>
      <c r="Z32" s="40">
        <f t="shared" si="8"/>
        <v>0</v>
      </c>
      <c r="AA32" s="40"/>
      <c r="AB32" s="40"/>
      <c r="AC32" s="71"/>
    </row>
    <row r="33" spans="2:30" s="19" customFormat="1" ht="17.100000000000001" customHeight="1" x14ac:dyDescent="0.25">
      <c r="B33" s="13" t="s">
        <v>52</v>
      </c>
      <c r="C33" s="14"/>
      <c r="D33" s="14"/>
      <c r="E33" s="14"/>
      <c r="F33" s="14"/>
      <c r="G33" s="14"/>
      <c r="H33" s="14"/>
      <c r="I33" s="14"/>
      <c r="J33" s="14"/>
      <c r="K33" s="14"/>
      <c r="L33" s="38"/>
      <c r="M33" s="14"/>
      <c r="N33" s="14"/>
      <c r="O33" s="14">
        <v>1282.9170012884783</v>
      </c>
      <c r="P33" s="14"/>
      <c r="Q33" s="14"/>
      <c r="R33" s="14"/>
      <c r="S33" s="14"/>
      <c r="T33" s="14"/>
      <c r="U33" s="14"/>
      <c r="V33" s="14"/>
      <c r="W33" s="14"/>
      <c r="X33" s="14">
        <v>330.62492999999995</v>
      </c>
      <c r="Y33" s="14">
        <v>383.97879999999998</v>
      </c>
      <c r="Z33" s="14">
        <v>16.067799999999995</v>
      </c>
      <c r="AA33" s="16"/>
      <c r="AB33" s="16"/>
    </row>
    <row r="34" spans="2:30" s="19" customFormat="1" ht="17.100000000000001" customHeight="1" thickBot="1" x14ac:dyDescent="0.3">
      <c r="B34" s="32" t="s">
        <v>53</v>
      </c>
      <c r="C34" s="33">
        <f t="shared" ref="C34:K34" si="9">C33+C32</f>
        <v>0</v>
      </c>
      <c r="D34" s="33">
        <f t="shared" si="9"/>
        <v>0</v>
      </c>
      <c r="E34" s="33">
        <f t="shared" si="9"/>
        <v>39.174656850492461</v>
      </c>
      <c r="F34" s="33">
        <f t="shared" si="9"/>
        <v>0</v>
      </c>
      <c r="G34" s="33">
        <f t="shared" si="9"/>
        <v>1148.1818148439108</v>
      </c>
      <c r="H34" s="33">
        <f t="shared" si="9"/>
        <v>1783.0679000203054</v>
      </c>
      <c r="I34" s="33">
        <f t="shared" si="9"/>
        <v>48.419728096207507</v>
      </c>
      <c r="J34" s="33"/>
      <c r="K34" s="33">
        <f t="shared" si="9"/>
        <v>34.666020451735847</v>
      </c>
      <c r="L34" s="41"/>
      <c r="M34" s="33">
        <f>M33+M32</f>
        <v>8716.5585561822863</v>
      </c>
      <c r="N34" s="33">
        <f t="shared" ref="N34:R34" si="10">N33+N32</f>
        <v>6174.4087463762253</v>
      </c>
      <c r="O34" s="33">
        <f t="shared" si="10"/>
        <v>9418.1713036032324</v>
      </c>
      <c r="P34" s="33">
        <f t="shared" si="10"/>
        <v>70.995949300456417</v>
      </c>
      <c r="Q34" s="33">
        <f t="shared" si="10"/>
        <v>351.79344491536006</v>
      </c>
      <c r="R34" s="33">
        <f t="shared" si="10"/>
        <v>4234.1391638749901</v>
      </c>
      <c r="S34" s="33">
        <f>S33+S32</f>
        <v>686.66127044931034</v>
      </c>
      <c r="T34" s="33">
        <f t="shared" ref="T34:Z34" si="11">T33+T32</f>
        <v>44.060347010331235</v>
      </c>
      <c r="U34" s="33">
        <f t="shared" si="11"/>
        <v>88.501723988986342</v>
      </c>
      <c r="V34" s="33">
        <f t="shared" si="11"/>
        <v>0</v>
      </c>
      <c r="W34" s="33">
        <f t="shared" si="11"/>
        <v>0</v>
      </c>
      <c r="X34" s="33">
        <f t="shared" si="11"/>
        <v>330.62492999999995</v>
      </c>
      <c r="Y34" s="33">
        <f t="shared" si="11"/>
        <v>383.97879999999998</v>
      </c>
      <c r="Z34" s="33">
        <f t="shared" si="11"/>
        <v>16.067799999999995</v>
      </c>
      <c r="AA34" s="33"/>
      <c r="AB34" s="33"/>
    </row>
    <row r="35" spans="2:30" s="19" customFormat="1" ht="17.100000000000001" customHeight="1" x14ac:dyDescent="0.25">
      <c r="B35" s="42" t="s">
        <v>54</v>
      </c>
      <c r="C35" s="43">
        <f>IFERROR(C25/C12, " ")</f>
        <v>0</v>
      </c>
      <c r="D35" s="43" t="str">
        <f t="shared" ref="D35:Z35" si="12">IFERROR(D25/D12, " ")</f>
        <v xml:space="preserve"> </v>
      </c>
      <c r="E35" s="43">
        <f t="shared" si="12"/>
        <v>0.54893180826433008</v>
      </c>
      <c r="F35" s="43">
        <f t="shared" si="12"/>
        <v>-1.9731296450001742E-16</v>
      </c>
      <c r="G35" s="43">
        <f t="shared" si="12"/>
        <v>-6.2369076715914764E-16</v>
      </c>
      <c r="H35" s="43">
        <f t="shared" si="12"/>
        <v>0</v>
      </c>
      <c r="I35" s="43">
        <f t="shared" si="12"/>
        <v>-1.4674653569889704E-16</v>
      </c>
      <c r="J35" s="43"/>
      <c r="K35" s="43">
        <f t="shared" si="12"/>
        <v>0</v>
      </c>
      <c r="L35" s="43"/>
      <c r="M35" s="43">
        <f t="shared" si="12"/>
        <v>3.028494807059107E-2</v>
      </c>
      <c r="N35" s="43">
        <f t="shared" si="12"/>
        <v>-1.9856163272808355E-2</v>
      </c>
      <c r="O35" s="43">
        <f t="shared" si="12"/>
        <v>-1.6572807382080338E-6</v>
      </c>
      <c r="P35" s="43">
        <f t="shared" si="12"/>
        <v>1.6298595298885863E-3</v>
      </c>
      <c r="Q35" s="43">
        <f t="shared" si="12"/>
        <v>-3.2316360456622102E-16</v>
      </c>
      <c r="R35" s="43">
        <f t="shared" si="12"/>
        <v>-7.4528750864084751E-5</v>
      </c>
      <c r="S35" s="43">
        <f t="shared" si="12"/>
        <v>-4.5714192537349104E-17</v>
      </c>
      <c r="T35" s="43">
        <f t="shared" si="12"/>
        <v>0</v>
      </c>
      <c r="U35" s="43">
        <f t="shared" si="12"/>
        <v>-1.6057150160114944E-16</v>
      </c>
      <c r="V35" s="43">
        <f t="shared" si="12"/>
        <v>0</v>
      </c>
      <c r="W35" s="43" t="str">
        <f t="shared" si="12"/>
        <v xml:space="preserve"> </v>
      </c>
      <c r="X35" s="43">
        <f t="shared" si="12"/>
        <v>0</v>
      </c>
      <c r="Y35" s="43">
        <f t="shared" si="12"/>
        <v>0</v>
      </c>
      <c r="Z35" s="43">
        <f t="shared" si="12"/>
        <v>0</v>
      </c>
      <c r="AA35" s="43"/>
      <c r="AB35" s="43"/>
    </row>
    <row r="36" spans="2:30" x14ac:dyDescent="0.35">
      <c r="M36" s="44"/>
      <c r="O36" s="44"/>
      <c r="P36" s="44"/>
      <c r="R36" s="44"/>
    </row>
    <row r="37" spans="2:30" x14ac:dyDescent="0.35">
      <c r="D37" s="149" t="s">
        <v>0</v>
      </c>
      <c r="E37" s="150"/>
      <c r="F37" s="150"/>
      <c r="G37" s="150"/>
      <c r="H37" s="150"/>
      <c r="I37" s="150"/>
      <c r="J37" s="150"/>
      <c r="K37" s="150"/>
      <c r="L37" s="151"/>
      <c r="M37" s="152" t="s">
        <v>1</v>
      </c>
      <c r="N37" s="153"/>
      <c r="O37" s="153"/>
      <c r="P37" s="153"/>
      <c r="Q37" s="153"/>
      <c r="R37" s="153"/>
      <c r="S37" s="153"/>
      <c r="T37" s="153"/>
      <c r="U37" s="153"/>
      <c r="V37" s="153"/>
      <c r="W37" s="153"/>
      <c r="X37" s="153"/>
      <c r="Y37" s="153"/>
      <c r="Z37" s="153"/>
      <c r="AA37" s="154"/>
    </row>
    <row r="38" spans="2:30" ht="45.75" customHeight="1" x14ac:dyDescent="0.35">
      <c r="B38" s="2" t="s">
        <v>113</v>
      </c>
      <c r="C38" s="3" t="s">
        <v>83</v>
      </c>
      <c r="D38" s="3" t="s">
        <v>84</v>
      </c>
      <c r="E38" s="3" t="s">
        <v>85</v>
      </c>
      <c r="F38" s="3" t="s">
        <v>86</v>
      </c>
      <c r="G38" s="3" t="s">
        <v>87</v>
      </c>
      <c r="H38" s="86" t="s">
        <v>88</v>
      </c>
      <c r="I38" s="3" t="s">
        <v>89</v>
      </c>
      <c r="J38" s="3" t="s">
        <v>90</v>
      </c>
      <c r="K38" s="86" t="s">
        <v>91</v>
      </c>
      <c r="L38" s="3" t="s">
        <v>10</v>
      </c>
      <c r="M38" s="3" t="s">
        <v>92</v>
      </c>
      <c r="N38" s="3" t="s">
        <v>93</v>
      </c>
      <c r="O38" s="3" t="s">
        <v>94</v>
      </c>
      <c r="P38" s="3" t="s">
        <v>95</v>
      </c>
      <c r="Q38" s="3" t="s">
        <v>96</v>
      </c>
      <c r="R38" s="3" t="s">
        <v>97</v>
      </c>
      <c r="S38" s="3" t="s">
        <v>98</v>
      </c>
      <c r="T38" s="3" t="s">
        <v>99</v>
      </c>
      <c r="U38" s="3" t="s">
        <v>100</v>
      </c>
      <c r="V38" s="3" t="s">
        <v>101</v>
      </c>
      <c r="W38" s="3" t="s">
        <v>102</v>
      </c>
      <c r="X38" s="113" t="s">
        <v>121</v>
      </c>
      <c r="Y38" s="113" t="s">
        <v>122</v>
      </c>
      <c r="Z38" s="113" t="s">
        <v>123</v>
      </c>
      <c r="AA38" s="3" t="s">
        <v>22</v>
      </c>
      <c r="AB38" s="3" t="s">
        <v>23</v>
      </c>
      <c r="AD38" s="19"/>
    </row>
    <row r="39" spans="2:30" x14ac:dyDescent="0.35">
      <c r="B39" s="46" t="s">
        <v>55</v>
      </c>
      <c r="C39" s="47"/>
      <c r="D39" s="47"/>
      <c r="E39" s="47"/>
      <c r="F39" s="47"/>
      <c r="G39" s="47"/>
      <c r="H39" s="47"/>
      <c r="I39" s="47"/>
      <c r="J39" s="47"/>
      <c r="K39" s="47"/>
      <c r="L39" s="47"/>
      <c r="M39" s="48"/>
      <c r="N39" s="47"/>
      <c r="O39" s="48"/>
      <c r="P39" s="48"/>
      <c r="Q39" s="47"/>
      <c r="R39" s="48"/>
      <c r="S39" s="47"/>
      <c r="T39" s="47"/>
      <c r="U39" s="47"/>
      <c r="V39" s="47"/>
      <c r="W39" s="47"/>
      <c r="X39" s="47"/>
      <c r="Y39" s="47"/>
      <c r="Z39" s="47"/>
      <c r="AA39" s="47"/>
      <c r="AB39" s="49"/>
      <c r="AC39" s="50"/>
    </row>
    <row r="40" spans="2:30" x14ac:dyDescent="0.35">
      <c r="B40" s="51" t="s">
        <v>56</v>
      </c>
      <c r="C40" s="52"/>
      <c r="D40" s="52"/>
      <c r="E40" s="52"/>
      <c r="F40" s="4"/>
      <c r="G40" s="52">
        <v>71.205554747489018</v>
      </c>
      <c r="H40" s="52"/>
      <c r="I40" s="52">
        <v>45.811287571407618</v>
      </c>
      <c r="J40" s="52"/>
      <c r="K40" s="52">
        <v>11.749703143921879</v>
      </c>
      <c r="L40" s="53"/>
      <c r="M40" s="54">
        <v>2439.0496031049752</v>
      </c>
      <c r="N40" s="52">
        <v>2219.416939856178</v>
      </c>
      <c r="O40" s="54"/>
      <c r="P40" s="54">
        <v>29.437310026965637</v>
      </c>
      <c r="Q40" s="52"/>
      <c r="R40" s="54"/>
      <c r="S40" s="52"/>
      <c r="T40" s="52"/>
      <c r="U40" s="52">
        <v>28.342949478626121</v>
      </c>
      <c r="V40" s="52"/>
      <c r="W40" s="52"/>
      <c r="X40" s="52"/>
      <c r="Y40" s="52"/>
      <c r="Z40" s="52"/>
      <c r="AA40" s="53"/>
      <c r="AB40" s="53"/>
      <c r="AC40" s="50"/>
    </row>
    <row r="41" spans="2:30" x14ac:dyDescent="0.35">
      <c r="B41" s="51" t="s">
        <v>57</v>
      </c>
      <c r="C41" s="52"/>
      <c r="D41" s="52"/>
      <c r="E41" s="52"/>
      <c r="F41" s="4"/>
      <c r="G41" s="52">
        <v>1076.9017370931449</v>
      </c>
      <c r="H41" s="52"/>
      <c r="I41" s="4"/>
      <c r="J41" s="4"/>
      <c r="K41" s="52">
        <v>2.1360792620883671</v>
      </c>
      <c r="L41" s="53"/>
      <c r="M41" s="54">
        <v>553.34635650999894</v>
      </c>
      <c r="N41" s="52">
        <v>1274.7386014522267</v>
      </c>
      <c r="O41" s="54"/>
      <c r="P41" s="54">
        <v>41.558639273490783</v>
      </c>
      <c r="Q41" s="52"/>
      <c r="R41" s="54"/>
      <c r="S41" s="52"/>
      <c r="T41" s="52"/>
      <c r="U41" s="52">
        <v>58.612491890659911</v>
      </c>
      <c r="V41" s="52"/>
      <c r="W41" s="52"/>
      <c r="X41" s="52"/>
      <c r="Y41" s="52"/>
      <c r="Z41" s="52"/>
      <c r="AA41" s="53"/>
      <c r="AB41" s="53"/>
      <c r="AC41" s="50"/>
    </row>
    <row r="42" spans="2:30" x14ac:dyDescent="0.35">
      <c r="B42" s="55" t="s">
        <v>58</v>
      </c>
      <c r="C42" s="53"/>
      <c r="D42" s="53"/>
      <c r="E42" s="53"/>
      <c r="F42" s="55"/>
      <c r="G42" s="53">
        <f>SUM(G40:G41)</f>
        <v>1148.1072918406339</v>
      </c>
      <c r="H42" s="52"/>
      <c r="I42" s="53">
        <f t="shared" ref="I42:N42" si="13">SUM(I40:I41)</f>
        <v>45.811287571407618</v>
      </c>
      <c r="J42" s="53"/>
      <c r="K42" s="53">
        <f t="shared" si="13"/>
        <v>13.885782406010247</v>
      </c>
      <c r="L42" s="53"/>
      <c r="M42" s="53">
        <f t="shared" si="13"/>
        <v>2992.3959596149743</v>
      </c>
      <c r="N42" s="53">
        <f t="shared" si="13"/>
        <v>3494.1555413084047</v>
      </c>
      <c r="O42" s="54"/>
      <c r="P42" s="53">
        <f>SUM(P40:P41)</f>
        <v>70.995949300456417</v>
      </c>
      <c r="Q42" s="52"/>
      <c r="R42" s="54"/>
      <c r="S42" s="52"/>
      <c r="T42" s="52"/>
      <c r="U42" s="53">
        <f>SUM(U40:U41)</f>
        <v>86.955441369286035</v>
      </c>
      <c r="V42" s="52"/>
      <c r="W42" s="52"/>
      <c r="X42" s="52"/>
      <c r="Y42" s="52"/>
      <c r="Z42" s="52"/>
      <c r="AA42" s="53"/>
      <c r="AB42" s="53"/>
      <c r="AC42" s="50"/>
    </row>
    <row r="43" spans="2:30" x14ac:dyDescent="0.35">
      <c r="B43" s="51" t="s">
        <v>59</v>
      </c>
      <c r="C43" s="52"/>
      <c r="D43" s="52"/>
      <c r="E43" s="52"/>
      <c r="F43" s="4"/>
      <c r="G43" s="4"/>
      <c r="H43" s="52"/>
      <c r="I43" s="52"/>
      <c r="J43" s="52"/>
      <c r="K43" s="52"/>
      <c r="L43" s="53"/>
      <c r="M43" s="54">
        <v>147.70269830538194</v>
      </c>
      <c r="N43" s="52">
        <v>191.35797216612508</v>
      </c>
      <c r="O43" s="54">
        <v>9.875911411737387E-2</v>
      </c>
      <c r="P43" s="54"/>
      <c r="Q43" s="52"/>
      <c r="R43" s="54"/>
      <c r="S43" s="52"/>
      <c r="T43" s="52"/>
      <c r="U43" s="52">
        <v>1.5462826197002908</v>
      </c>
      <c r="V43" s="52"/>
      <c r="W43" s="52"/>
      <c r="X43" s="52"/>
      <c r="Y43" s="52"/>
      <c r="Z43" s="52"/>
      <c r="AA43" s="53"/>
      <c r="AB43" s="53"/>
      <c r="AC43" s="50"/>
    </row>
    <row r="44" spans="2:30" x14ac:dyDescent="0.35">
      <c r="B44" s="51" t="s">
        <v>60</v>
      </c>
      <c r="C44" s="52"/>
      <c r="D44" s="52"/>
      <c r="E44" s="52"/>
      <c r="F44" s="4"/>
      <c r="G44" s="52">
        <v>7.4523003276893054E-2</v>
      </c>
      <c r="H44" s="52"/>
      <c r="I44" s="52">
        <v>2.6084405247998892</v>
      </c>
      <c r="J44" s="52"/>
      <c r="K44" s="52"/>
      <c r="L44" s="53"/>
      <c r="M44" s="54">
        <v>600.95340056865803</v>
      </c>
      <c r="N44" s="52">
        <v>178.62197705855564</v>
      </c>
      <c r="O44" s="54"/>
      <c r="P44" s="54"/>
      <c r="Q44" s="52"/>
      <c r="R44" s="54">
        <v>120.67297567134862</v>
      </c>
      <c r="S44" s="52"/>
      <c r="T44" s="52"/>
      <c r="U44" s="4"/>
      <c r="V44" s="52"/>
      <c r="W44" s="52"/>
      <c r="X44" s="52"/>
      <c r="Y44" s="52"/>
      <c r="Z44" s="52"/>
      <c r="AA44" s="53"/>
      <c r="AB44" s="53"/>
      <c r="AC44" s="50"/>
    </row>
    <row r="45" spans="2:30" x14ac:dyDescent="0.35">
      <c r="B45" s="51" t="s">
        <v>61</v>
      </c>
      <c r="C45" s="52"/>
      <c r="D45" s="52"/>
      <c r="E45" s="52"/>
      <c r="F45" s="4"/>
      <c r="G45" s="52"/>
      <c r="H45" s="52"/>
      <c r="I45" s="52"/>
      <c r="J45" s="52"/>
      <c r="K45" s="52"/>
      <c r="L45" s="53"/>
      <c r="M45" s="54">
        <v>829.04172795278009</v>
      </c>
      <c r="N45" s="52">
        <v>104.70267609176364</v>
      </c>
      <c r="O45" s="54"/>
      <c r="P45" s="54"/>
      <c r="Q45" s="52"/>
      <c r="R45" s="54"/>
      <c r="S45" s="52"/>
      <c r="T45" s="52"/>
      <c r="U45" s="52"/>
      <c r="V45" s="52"/>
      <c r="W45" s="52"/>
      <c r="X45" s="52"/>
      <c r="Y45" s="52"/>
      <c r="Z45" s="52"/>
      <c r="AA45" s="53"/>
      <c r="AB45" s="53"/>
      <c r="AC45" s="50"/>
    </row>
    <row r="46" spans="2:30" x14ac:dyDescent="0.35">
      <c r="B46" s="56" t="s">
        <v>141</v>
      </c>
      <c r="C46" s="52"/>
      <c r="D46" s="52"/>
      <c r="E46" s="52"/>
      <c r="F46" s="4"/>
      <c r="G46" s="53">
        <f>SUM(G43:G45)</f>
        <v>7.4523003276893054E-2</v>
      </c>
      <c r="H46" s="52"/>
      <c r="I46" s="53">
        <f>SUM(I43:I45)</f>
        <v>2.6084405247998892</v>
      </c>
      <c r="J46" s="53"/>
      <c r="K46" s="52"/>
      <c r="L46" s="53"/>
      <c r="M46" s="53">
        <f t="shared" ref="M46:X46" si="14">SUM(M43:M45)</f>
        <v>1577.6978268268201</v>
      </c>
      <c r="N46" s="53">
        <f t="shared" si="14"/>
        <v>474.68262531644433</v>
      </c>
      <c r="O46" s="53">
        <f t="shared" si="14"/>
        <v>9.875911411737387E-2</v>
      </c>
      <c r="P46" s="53">
        <f t="shared" si="14"/>
        <v>0</v>
      </c>
      <c r="Q46" s="53">
        <f t="shared" si="14"/>
        <v>0</v>
      </c>
      <c r="R46" s="53">
        <f t="shared" si="14"/>
        <v>120.67297567134862</v>
      </c>
      <c r="S46" s="53">
        <f t="shared" si="14"/>
        <v>0</v>
      </c>
      <c r="T46" s="53">
        <f t="shared" si="14"/>
        <v>0</v>
      </c>
      <c r="U46" s="53">
        <f t="shared" si="14"/>
        <v>1.5462826197002908</v>
      </c>
      <c r="V46" s="53">
        <f t="shared" si="14"/>
        <v>0</v>
      </c>
      <c r="W46" s="53">
        <f t="shared" si="14"/>
        <v>0</v>
      </c>
      <c r="X46" s="53">
        <f t="shared" si="14"/>
        <v>0</v>
      </c>
      <c r="Y46" s="53"/>
      <c r="Z46" s="53"/>
      <c r="AA46" s="53"/>
      <c r="AB46" s="53"/>
      <c r="AC46" s="50"/>
    </row>
    <row r="47" spans="2:30" x14ac:dyDescent="0.35">
      <c r="B47" s="51" t="s">
        <v>63</v>
      </c>
      <c r="C47" s="52"/>
      <c r="D47" s="52">
        <v>0</v>
      </c>
      <c r="E47" s="52"/>
      <c r="F47" s="4"/>
      <c r="G47" s="52"/>
      <c r="H47" s="52">
        <v>1783.0679000203054</v>
      </c>
      <c r="I47" s="52"/>
      <c r="J47" s="52"/>
      <c r="K47" s="52"/>
      <c r="L47" s="53"/>
      <c r="M47" s="54">
        <v>60.613413787285651</v>
      </c>
      <c r="N47" s="67">
        <v>0</v>
      </c>
      <c r="O47" s="54"/>
      <c r="P47" s="54"/>
      <c r="Q47" s="52"/>
      <c r="R47" s="54">
        <v>109.40262153865615</v>
      </c>
      <c r="S47" s="52">
        <v>0</v>
      </c>
      <c r="T47" s="52"/>
      <c r="U47" s="52"/>
      <c r="V47" s="52"/>
      <c r="W47" s="52"/>
      <c r="X47" s="52"/>
      <c r="Y47" s="52"/>
      <c r="Z47" s="52"/>
      <c r="AA47" s="53"/>
      <c r="AB47" s="53"/>
      <c r="AC47" s="50"/>
    </row>
    <row r="48" spans="2:30" x14ac:dyDescent="0.35">
      <c r="B48" s="51" t="s">
        <v>64</v>
      </c>
      <c r="C48" s="52"/>
      <c r="D48" s="52">
        <v>0</v>
      </c>
      <c r="E48" s="52">
        <v>0</v>
      </c>
      <c r="F48" s="4"/>
      <c r="G48" s="52"/>
      <c r="H48" s="52"/>
      <c r="I48" s="52"/>
      <c r="J48" s="52"/>
      <c r="K48" s="52">
        <v>20.7802380457256</v>
      </c>
      <c r="L48" s="53"/>
      <c r="M48" s="54">
        <v>759.29054103256294</v>
      </c>
      <c r="N48" s="52">
        <v>172.31155503647642</v>
      </c>
      <c r="O48" s="54">
        <v>5.2672843662093181</v>
      </c>
      <c r="P48" s="54"/>
      <c r="Q48" s="52"/>
      <c r="R48" s="54">
        <v>99.90399761689163</v>
      </c>
      <c r="S48" s="52">
        <v>216.03658088847527</v>
      </c>
      <c r="T48" s="52"/>
      <c r="U48" s="52"/>
      <c r="V48" s="52"/>
      <c r="W48" s="52"/>
      <c r="X48" s="52"/>
      <c r="Y48" s="52"/>
      <c r="Z48" s="52"/>
      <c r="AA48" s="53"/>
      <c r="AB48" s="53"/>
      <c r="AC48" s="50"/>
    </row>
    <row r="49" spans="2:30" x14ac:dyDescent="0.35">
      <c r="B49" s="51" t="s">
        <v>65</v>
      </c>
      <c r="C49" s="52"/>
      <c r="D49" s="52">
        <v>0</v>
      </c>
      <c r="E49" s="52"/>
      <c r="F49" s="4"/>
      <c r="G49" s="52"/>
      <c r="H49" s="52"/>
      <c r="I49" s="52"/>
      <c r="J49" s="52"/>
      <c r="K49" s="52"/>
      <c r="L49" s="53"/>
      <c r="M49" s="54">
        <v>11.975708890864992</v>
      </c>
      <c r="N49" s="52">
        <v>0.91239305408111593</v>
      </c>
      <c r="O49" s="54"/>
      <c r="P49" s="54"/>
      <c r="Q49" s="52"/>
      <c r="R49" s="54">
        <v>0.91212826907661471</v>
      </c>
      <c r="S49" s="52">
        <v>2.0126161252372459</v>
      </c>
      <c r="T49" s="52"/>
      <c r="U49" s="52"/>
      <c r="V49" s="52"/>
      <c r="W49" s="52"/>
      <c r="X49" s="52"/>
      <c r="Y49" s="52"/>
      <c r="Z49" s="52"/>
      <c r="AA49" s="53"/>
      <c r="AB49" s="53"/>
      <c r="AC49" s="50"/>
    </row>
    <row r="50" spans="2:30" x14ac:dyDescent="0.35">
      <c r="B50" s="51" t="s">
        <v>66</v>
      </c>
      <c r="C50" s="52"/>
      <c r="D50" s="52">
        <v>0</v>
      </c>
      <c r="E50" s="52"/>
      <c r="F50" s="4"/>
      <c r="G50" s="52"/>
      <c r="H50" s="52"/>
      <c r="I50" s="52"/>
      <c r="J50" s="52"/>
      <c r="K50" s="52"/>
      <c r="L50" s="53"/>
      <c r="M50" s="54">
        <v>97.3649949900134</v>
      </c>
      <c r="N50" s="52">
        <v>3.57179965349399E-2</v>
      </c>
      <c r="O50" s="54"/>
      <c r="P50" s="54"/>
      <c r="Q50" s="52"/>
      <c r="R50" s="54">
        <v>6.7003250264996623</v>
      </c>
      <c r="S50" s="52">
        <v>59.304536283915041</v>
      </c>
      <c r="T50" s="52"/>
      <c r="U50" s="52"/>
      <c r="V50" s="52"/>
      <c r="W50" s="52"/>
      <c r="X50" s="52"/>
      <c r="Y50" s="52"/>
      <c r="Z50" s="52"/>
      <c r="AA50" s="53"/>
      <c r="AB50" s="53"/>
      <c r="AC50" s="50"/>
    </row>
    <row r="51" spans="2:30" x14ac:dyDescent="0.35">
      <c r="B51" s="51" t="s">
        <v>67</v>
      </c>
      <c r="C51" s="52"/>
      <c r="D51" s="52"/>
      <c r="E51" s="52"/>
      <c r="F51" s="4"/>
      <c r="G51" s="52"/>
      <c r="H51" s="52"/>
      <c r="I51" s="52"/>
      <c r="J51" s="52"/>
      <c r="K51" s="52"/>
      <c r="L51" s="53"/>
      <c r="M51" s="54">
        <v>119.40706538317964</v>
      </c>
      <c r="N51" s="52">
        <v>12.013170163286704</v>
      </c>
      <c r="O51" s="54"/>
      <c r="P51" s="54"/>
      <c r="Q51" s="52"/>
      <c r="R51" s="54"/>
      <c r="S51" s="52">
        <v>91.869528747084999</v>
      </c>
      <c r="T51" s="52"/>
      <c r="U51" s="52"/>
      <c r="V51" s="52"/>
      <c r="W51" s="52"/>
      <c r="X51" s="52"/>
      <c r="Y51" s="52"/>
      <c r="Z51" s="52"/>
      <c r="AA51" s="53"/>
      <c r="AB51" s="53"/>
      <c r="AC51" s="50"/>
    </row>
    <row r="52" spans="2:30" x14ac:dyDescent="0.35">
      <c r="B52" s="51" t="s">
        <v>68</v>
      </c>
      <c r="C52" s="52"/>
      <c r="D52" s="52">
        <v>0</v>
      </c>
      <c r="E52" s="52"/>
      <c r="F52" s="4"/>
      <c r="G52" s="52"/>
      <c r="H52" s="52"/>
      <c r="I52" s="52"/>
      <c r="J52" s="52"/>
      <c r="K52" s="52"/>
      <c r="L52" s="53"/>
      <c r="M52" s="54">
        <v>351.65260066443932</v>
      </c>
      <c r="N52" s="52">
        <v>0.9905473862023173</v>
      </c>
      <c r="O52" s="54"/>
      <c r="P52" s="54"/>
      <c r="Q52" s="52"/>
      <c r="R52" s="54">
        <v>116.72465264592017</v>
      </c>
      <c r="S52" s="52">
        <v>8.1460236242332584</v>
      </c>
      <c r="T52" s="52"/>
      <c r="U52" s="52"/>
      <c r="V52" s="52"/>
      <c r="W52" s="52"/>
      <c r="X52" s="52"/>
      <c r="Y52" s="52"/>
      <c r="Z52" s="52"/>
      <c r="AA52" s="53"/>
      <c r="AB52" s="53"/>
      <c r="AC52" s="50"/>
    </row>
    <row r="53" spans="2:30" x14ac:dyDescent="0.35">
      <c r="B53" s="51" t="s">
        <v>69</v>
      </c>
      <c r="C53" s="52"/>
      <c r="D53" s="52">
        <v>0</v>
      </c>
      <c r="E53" s="52">
        <v>39.174656850492461</v>
      </c>
      <c r="F53" s="4"/>
      <c r="G53" s="52"/>
      <c r="H53" s="52"/>
      <c r="I53" s="52"/>
      <c r="J53" s="52"/>
      <c r="K53" s="52"/>
      <c r="L53" s="53"/>
      <c r="M53" s="54">
        <v>829.63640923298203</v>
      </c>
      <c r="N53" s="52">
        <v>48.353316634490341</v>
      </c>
      <c r="O53" s="52">
        <v>0.12188959318299855</v>
      </c>
      <c r="P53" s="52"/>
      <c r="Q53" s="52"/>
      <c r="R53" s="54">
        <v>68.465184615020505</v>
      </c>
      <c r="S53" s="52">
        <v>297.9737115716942</v>
      </c>
      <c r="T53" s="52">
        <v>44.060347010331235</v>
      </c>
      <c r="U53" s="52"/>
      <c r="V53" s="52"/>
      <c r="W53" s="52"/>
      <c r="X53" s="52"/>
      <c r="Y53" s="52"/>
      <c r="Z53" s="52"/>
      <c r="AA53" s="53"/>
      <c r="AB53" s="53"/>
      <c r="AC53" s="50"/>
    </row>
    <row r="54" spans="2:30" x14ac:dyDescent="0.35">
      <c r="B54" s="51" t="s">
        <v>70</v>
      </c>
      <c r="C54" s="52"/>
      <c r="D54" s="52">
        <v>0</v>
      </c>
      <c r="E54" s="52"/>
      <c r="F54" s="4"/>
      <c r="G54" s="52"/>
      <c r="H54" s="52"/>
      <c r="I54" s="52"/>
      <c r="J54" s="52"/>
      <c r="K54" s="52"/>
      <c r="L54" s="53"/>
      <c r="M54" s="54">
        <v>156.52178820287261</v>
      </c>
      <c r="N54" s="52">
        <v>48.857685778713744</v>
      </c>
      <c r="O54" s="52">
        <v>0.30596886123975248</v>
      </c>
      <c r="P54" s="52"/>
      <c r="Q54" s="52"/>
      <c r="R54" s="54">
        <v>22.154034582785854</v>
      </c>
      <c r="S54" s="4"/>
      <c r="T54" s="52"/>
      <c r="U54" s="52"/>
      <c r="V54" s="52"/>
      <c r="W54" s="52"/>
      <c r="X54" s="52"/>
      <c r="Y54" s="52"/>
      <c r="Z54" s="52"/>
      <c r="AA54" s="53"/>
      <c r="AB54" s="53"/>
      <c r="AC54" s="50"/>
    </row>
    <row r="55" spans="2:30" x14ac:dyDescent="0.35">
      <c r="B55" s="51" t="s">
        <v>71</v>
      </c>
      <c r="C55" s="52"/>
      <c r="D55" s="52">
        <v>0</v>
      </c>
      <c r="E55" s="52"/>
      <c r="F55" s="4"/>
      <c r="G55" s="52"/>
      <c r="H55" s="52"/>
      <c r="I55" s="52"/>
      <c r="J55" s="52"/>
      <c r="K55" s="52"/>
      <c r="L55" s="53"/>
      <c r="M55" s="54">
        <v>734.06685573490552</v>
      </c>
      <c r="N55" s="52">
        <v>61.216115166980863</v>
      </c>
      <c r="O55" s="52"/>
      <c r="P55" s="52"/>
      <c r="Q55" s="52"/>
      <c r="R55" s="54">
        <v>256.16322624052236</v>
      </c>
      <c r="S55" s="52">
        <v>11.318273208670249</v>
      </c>
      <c r="T55" s="52"/>
      <c r="U55" s="52"/>
      <c r="V55" s="52"/>
      <c r="W55" s="52"/>
      <c r="X55" s="52"/>
      <c r="Y55" s="52"/>
      <c r="Z55" s="52"/>
      <c r="AA55" s="53"/>
      <c r="AB55" s="53"/>
      <c r="AC55" s="50"/>
      <c r="AD55" s="57"/>
    </row>
    <row r="56" spans="2:30" x14ac:dyDescent="0.35">
      <c r="B56" s="56" t="s">
        <v>136</v>
      </c>
      <c r="C56" s="52"/>
      <c r="D56" s="53">
        <f>SUM(D47:D55)</f>
        <v>0</v>
      </c>
      <c r="E56" s="53">
        <f t="shared" ref="E56" si="15">SUM(E47:E55)</f>
        <v>39.174656850492461</v>
      </c>
      <c r="F56" s="53">
        <f t="shared" ref="F56:K56" si="16">SUM(F47:F55)</f>
        <v>0</v>
      </c>
      <c r="G56" s="53">
        <f t="shared" si="16"/>
        <v>0</v>
      </c>
      <c r="H56" s="53">
        <f t="shared" si="16"/>
        <v>1783.0679000203054</v>
      </c>
      <c r="I56" s="53">
        <f t="shared" si="16"/>
        <v>0</v>
      </c>
      <c r="J56" s="53"/>
      <c r="K56" s="53">
        <f t="shared" si="16"/>
        <v>20.7802380457256</v>
      </c>
      <c r="L56" s="53"/>
      <c r="M56" s="53">
        <f t="shared" ref="M56:X56" si="17">SUM(M47:M55)</f>
        <v>3120.5293779191061</v>
      </c>
      <c r="N56" s="53">
        <f t="shared" si="17"/>
        <v>344.69050121676645</v>
      </c>
      <c r="O56" s="53">
        <f t="shared" si="17"/>
        <v>5.6951428206320687</v>
      </c>
      <c r="P56" s="53">
        <f t="shared" si="17"/>
        <v>0</v>
      </c>
      <c r="Q56" s="53">
        <f t="shared" si="17"/>
        <v>0</v>
      </c>
      <c r="R56" s="53">
        <f t="shared" si="17"/>
        <v>680.42617053537299</v>
      </c>
      <c r="S56" s="53">
        <f t="shared" si="17"/>
        <v>686.66127044931022</v>
      </c>
      <c r="T56" s="53">
        <f t="shared" si="17"/>
        <v>44.060347010331235</v>
      </c>
      <c r="U56" s="53">
        <f t="shared" si="17"/>
        <v>0</v>
      </c>
      <c r="V56" s="53">
        <f t="shared" si="17"/>
        <v>0</v>
      </c>
      <c r="W56" s="53">
        <f t="shared" si="17"/>
        <v>0</v>
      </c>
      <c r="X56" s="53">
        <f t="shared" si="17"/>
        <v>0</v>
      </c>
      <c r="Y56" s="53"/>
      <c r="Z56" s="53"/>
      <c r="AA56" s="53"/>
      <c r="AB56" s="53"/>
      <c r="AC56" s="50"/>
      <c r="AD56" s="57"/>
    </row>
    <row r="57" spans="2:30" x14ac:dyDescent="0.35">
      <c r="B57" s="56" t="s">
        <v>135</v>
      </c>
      <c r="C57" s="52">
        <f>+C58+C59+C60</f>
        <v>0</v>
      </c>
      <c r="D57" s="52">
        <f t="shared" ref="D57:Q57" si="18">+D58+D59+D60</f>
        <v>0</v>
      </c>
      <c r="E57" s="52">
        <f t="shared" si="18"/>
        <v>0</v>
      </c>
      <c r="F57" s="52">
        <f t="shared" si="18"/>
        <v>0</v>
      </c>
      <c r="G57" s="52">
        <f t="shared" si="18"/>
        <v>0</v>
      </c>
      <c r="H57" s="52">
        <f t="shared" si="18"/>
        <v>0</v>
      </c>
      <c r="I57" s="52">
        <f t="shared" si="18"/>
        <v>0</v>
      </c>
      <c r="J57" s="52">
        <f t="shared" si="18"/>
        <v>0</v>
      </c>
      <c r="K57" s="52">
        <f t="shared" si="18"/>
        <v>0</v>
      </c>
      <c r="L57" s="53"/>
      <c r="M57" s="53">
        <f t="shared" si="18"/>
        <v>0</v>
      </c>
      <c r="N57" s="53">
        <f t="shared" si="18"/>
        <v>1736.0542539167673</v>
      </c>
      <c r="O57" s="53">
        <f>+O58+O59+O60</f>
        <v>7990.3198243490269</v>
      </c>
      <c r="P57" s="53">
        <f t="shared" si="18"/>
        <v>0</v>
      </c>
      <c r="Q57" s="53">
        <f t="shared" si="18"/>
        <v>351.79344491536006</v>
      </c>
      <c r="R57" s="53">
        <f t="shared" ref="R57" si="19">+R58+R59+R60</f>
        <v>3219.639447013114</v>
      </c>
      <c r="S57" s="53">
        <f t="shared" ref="S57" si="20">+S58+S59+S60</f>
        <v>0</v>
      </c>
      <c r="T57" s="53">
        <f t="shared" ref="T57" si="21">+T58+T59+T60</f>
        <v>0</v>
      </c>
      <c r="U57" s="53">
        <f t="shared" ref="U57" si="22">+U58+U59+U60</f>
        <v>0</v>
      </c>
      <c r="V57" s="53">
        <f t="shared" ref="V57" si="23">+V58+V59+V60</f>
        <v>0</v>
      </c>
      <c r="W57" s="53">
        <f t="shared" ref="W57" si="24">+W58+W59+W60</f>
        <v>0</v>
      </c>
      <c r="X57" s="53">
        <f t="shared" ref="X57" si="25">+X58+X59+X60</f>
        <v>0</v>
      </c>
      <c r="Y57" s="53">
        <f t="shared" ref="Y57" si="26">+Y58+Y59+Y60</f>
        <v>0</v>
      </c>
      <c r="Z57" s="53">
        <f t="shared" ref="Z57" si="27">+Z58+Z59+Z60</f>
        <v>0</v>
      </c>
      <c r="AA57" s="53"/>
      <c r="AB57" s="53"/>
      <c r="AC57" s="50"/>
    </row>
    <row r="58" spans="2:30" x14ac:dyDescent="0.35">
      <c r="B58" s="51" t="s">
        <v>132</v>
      </c>
      <c r="C58" s="52"/>
      <c r="D58" s="53"/>
      <c r="E58" s="53"/>
      <c r="F58" s="55"/>
      <c r="G58" s="53"/>
      <c r="H58" s="53"/>
      <c r="I58" s="53"/>
      <c r="J58" s="53"/>
      <c r="K58" s="53"/>
      <c r="L58" s="53"/>
      <c r="M58" s="54"/>
      <c r="N58" s="52">
        <v>1736.0542539167673</v>
      </c>
      <c r="O58" s="52">
        <v>7980.2276743490265</v>
      </c>
      <c r="P58" s="53"/>
      <c r="Q58" s="53"/>
      <c r="R58" s="52">
        <v>3219.639447013114</v>
      </c>
      <c r="S58" s="53"/>
      <c r="T58" s="53"/>
      <c r="U58" s="53"/>
      <c r="V58" s="53"/>
      <c r="W58" s="52">
        <f>W26</f>
        <v>0</v>
      </c>
      <c r="X58" s="53"/>
      <c r="Y58" s="53"/>
      <c r="Z58" s="53"/>
      <c r="AA58" s="53"/>
      <c r="AB58" s="53"/>
      <c r="AC58" s="50"/>
    </row>
    <row r="59" spans="2:30" x14ac:dyDescent="0.35">
      <c r="B59" s="51" t="s">
        <v>133</v>
      </c>
      <c r="C59" s="52"/>
      <c r="D59" s="53"/>
      <c r="E59" s="53"/>
      <c r="F59" s="55"/>
      <c r="G59" s="53"/>
      <c r="H59" s="53"/>
      <c r="I59" s="53"/>
      <c r="J59" s="53"/>
      <c r="K59" s="53"/>
      <c r="L59" s="53"/>
      <c r="M59" s="54"/>
      <c r="N59" s="53"/>
      <c r="O59" s="52">
        <v>10.092149999999959</v>
      </c>
      <c r="P59" s="53"/>
      <c r="Q59" s="52">
        <v>351.79344491536006</v>
      </c>
      <c r="R59" s="53"/>
      <c r="S59" s="53"/>
      <c r="T59" s="53"/>
      <c r="U59" s="53"/>
      <c r="V59" s="53"/>
      <c r="W59" s="53"/>
      <c r="X59" s="53"/>
      <c r="Y59" s="53"/>
      <c r="Z59" s="53"/>
      <c r="AA59" s="53"/>
      <c r="AB59" s="53"/>
      <c r="AC59" s="50"/>
    </row>
    <row r="60" spans="2:30" x14ac:dyDescent="0.35">
      <c r="B60" s="51" t="s">
        <v>134</v>
      </c>
      <c r="C60" s="52"/>
      <c r="D60" s="53">
        <v>0</v>
      </c>
      <c r="E60" s="53"/>
      <c r="F60" s="55"/>
      <c r="G60" s="53"/>
      <c r="H60" s="53"/>
      <c r="I60" s="53"/>
      <c r="J60" s="53"/>
      <c r="K60" s="53"/>
      <c r="L60" s="53"/>
      <c r="M60" s="54">
        <v>0</v>
      </c>
      <c r="N60" s="53"/>
      <c r="O60" s="53"/>
      <c r="P60" s="53"/>
      <c r="Q60" s="53"/>
      <c r="R60" s="53"/>
      <c r="S60" s="53"/>
      <c r="T60" s="53"/>
      <c r="U60" s="53"/>
      <c r="V60" s="53"/>
      <c r="W60" s="53"/>
      <c r="X60" s="53"/>
      <c r="Y60" s="53"/>
      <c r="Z60" s="53"/>
      <c r="AA60" s="53"/>
      <c r="AB60" s="53"/>
      <c r="AC60" s="50"/>
    </row>
    <row r="61" spans="2:30" x14ac:dyDescent="0.35">
      <c r="B61" s="55" t="s">
        <v>139</v>
      </c>
      <c r="C61" s="52"/>
      <c r="D61" s="53"/>
      <c r="E61" s="53"/>
      <c r="F61" s="55"/>
      <c r="G61" s="53"/>
      <c r="H61" s="53"/>
      <c r="I61" s="53"/>
      <c r="J61" s="53"/>
      <c r="K61" s="53"/>
      <c r="L61" s="53"/>
      <c r="M61" s="53">
        <v>1025.9353918213858</v>
      </c>
      <c r="N61" s="55"/>
      <c r="O61" s="55"/>
      <c r="P61" s="53"/>
      <c r="Q61" s="53"/>
      <c r="R61" s="53">
        <v>213.40057065515512</v>
      </c>
      <c r="S61" s="53"/>
      <c r="T61" s="53"/>
      <c r="U61" s="53"/>
      <c r="V61" s="53"/>
      <c r="W61" s="53"/>
      <c r="X61" s="53"/>
      <c r="Y61" s="53"/>
      <c r="Z61" s="53"/>
      <c r="AA61" s="53"/>
      <c r="AB61" s="53"/>
      <c r="AC61" s="50"/>
      <c r="AD61" s="57"/>
    </row>
    <row r="62" spans="2:30" x14ac:dyDescent="0.35">
      <c r="B62" s="55" t="s">
        <v>140</v>
      </c>
      <c r="C62" s="52"/>
      <c r="D62" s="53"/>
      <c r="E62" s="53"/>
      <c r="F62" s="55"/>
      <c r="G62" s="53"/>
      <c r="H62" s="53"/>
      <c r="I62" s="53"/>
      <c r="J62" s="53"/>
      <c r="K62" s="53"/>
      <c r="L62" s="53"/>
      <c r="M62" s="53"/>
      <c r="N62" s="53">
        <v>124.82582461784176</v>
      </c>
      <c r="O62" s="53">
        <v>139.12480325745693</v>
      </c>
      <c r="P62" s="53"/>
      <c r="Q62" s="53"/>
      <c r="R62" s="53"/>
      <c r="S62" s="53"/>
      <c r="T62" s="53"/>
      <c r="U62" s="53"/>
      <c r="V62" s="53"/>
      <c r="W62" s="53"/>
      <c r="X62" s="53"/>
      <c r="Y62" s="53"/>
      <c r="Z62" s="53"/>
      <c r="AA62" s="53"/>
      <c r="AB62" s="53"/>
      <c r="AC62" s="58"/>
    </row>
    <row r="63" spans="2:30" ht="15" customHeight="1" x14ac:dyDescent="0.35">
      <c r="B63" s="59" t="s">
        <v>72</v>
      </c>
      <c r="C63" s="59"/>
      <c r="D63" s="60">
        <f>D42+D46+D56+D57+D61+D62</f>
        <v>0</v>
      </c>
      <c r="E63" s="60">
        <f t="shared" ref="E63:Z63" si="28">E42+E46+E56+E57+E61+E62</f>
        <v>39.174656850492461</v>
      </c>
      <c r="F63" s="60">
        <f t="shared" si="28"/>
        <v>0</v>
      </c>
      <c r="G63" s="60">
        <f t="shared" si="28"/>
        <v>1148.1818148439108</v>
      </c>
      <c r="H63" s="60">
        <f t="shared" si="28"/>
        <v>1783.0679000203054</v>
      </c>
      <c r="I63" s="60">
        <f t="shared" si="28"/>
        <v>48.419728096207507</v>
      </c>
      <c r="J63" s="60">
        <f t="shared" si="28"/>
        <v>0</v>
      </c>
      <c r="K63" s="60">
        <f t="shared" si="28"/>
        <v>34.666020451735847</v>
      </c>
      <c r="L63" s="60"/>
      <c r="M63" s="60">
        <f t="shared" si="28"/>
        <v>8716.5585561822863</v>
      </c>
      <c r="N63" s="60">
        <f t="shared" si="28"/>
        <v>6174.4087463762253</v>
      </c>
      <c r="O63" s="60">
        <f>O42+O46+O56+O57+O61+O62</f>
        <v>8135.2385295412332</v>
      </c>
      <c r="P63" s="60">
        <f t="shared" si="28"/>
        <v>70.995949300456417</v>
      </c>
      <c r="Q63" s="60">
        <f t="shared" si="28"/>
        <v>351.79344491536006</v>
      </c>
      <c r="R63" s="60">
        <f t="shared" si="28"/>
        <v>4234.139163874991</v>
      </c>
      <c r="S63" s="60">
        <f t="shared" si="28"/>
        <v>686.66127044931022</v>
      </c>
      <c r="T63" s="60">
        <f t="shared" si="28"/>
        <v>44.060347010331235</v>
      </c>
      <c r="U63" s="60">
        <f t="shared" si="28"/>
        <v>88.501723988986328</v>
      </c>
      <c r="V63" s="60">
        <f t="shared" si="28"/>
        <v>0</v>
      </c>
      <c r="W63" s="60">
        <f t="shared" si="28"/>
        <v>0</v>
      </c>
      <c r="X63" s="60">
        <f t="shared" si="28"/>
        <v>0</v>
      </c>
      <c r="Y63" s="60">
        <f t="shared" si="28"/>
        <v>0</v>
      </c>
      <c r="Z63" s="60">
        <f t="shared" si="28"/>
        <v>0</v>
      </c>
      <c r="AA63" s="60"/>
      <c r="AB63" s="61"/>
      <c r="AC63" s="50"/>
    </row>
    <row r="64" spans="2:30" s="47" customFormat="1" x14ac:dyDescent="0.35">
      <c r="B64" s="62"/>
      <c r="C64" s="63"/>
      <c r="D64" s="64"/>
      <c r="E64" s="64"/>
      <c r="F64" s="64"/>
      <c r="G64" s="64"/>
      <c r="H64" s="64"/>
      <c r="I64" s="64"/>
      <c r="J64" s="64"/>
      <c r="K64" s="64"/>
      <c r="L64" s="64"/>
      <c r="M64" s="64"/>
      <c r="N64" s="64"/>
      <c r="O64" s="64"/>
      <c r="P64" s="64"/>
      <c r="Q64" s="64"/>
      <c r="R64" s="64"/>
      <c r="S64" s="64"/>
      <c r="T64" s="64"/>
      <c r="U64" s="64"/>
      <c r="V64" s="64"/>
      <c r="W64" s="64"/>
      <c r="X64" s="64"/>
      <c r="Y64" s="64"/>
      <c r="Z64" s="64"/>
      <c r="AA64" s="64"/>
      <c r="AB64" s="65"/>
      <c r="AC64" s="66"/>
    </row>
    <row r="65" spans="2:34" x14ac:dyDescent="0.35">
      <c r="B65" s="70"/>
    </row>
    <row r="66" spans="2:34" x14ac:dyDescent="0.35">
      <c r="D66" s="149" t="s">
        <v>0</v>
      </c>
      <c r="E66" s="150"/>
      <c r="F66" s="150"/>
      <c r="G66" s="150"/>
      <c r="H66" s="150"/>
      <c r="I66" s="150"/>
      <c r="J66" s="150"/>
      <c r="K66" s="150"/>
      <c r="L66" s="151"/>
      <c r="M66" s="152" t="s">
        <v>1</v>
      </c>
      <c r="N66" s="153"/>
      <c r="O66" s="153"/>
      <c r="P66" s="153"/>
      <c r="Q66" s="153"/>
      <c r="R66" s="153"/>
      <c r="S66" s="153"/>
      <c r="T66" s="153"/>
      <c r="U66" s="153"/>
      <c r="V66" s="153"/>
      <c r="W66" s="153"/>
      <c r="X66" s="153"/>
      <c r="Y66" s="153"/>
      <c r="Z66" s="153"/>
      <c r="AA66" s="154"/>
    </row>
    <row r="67" spans="2:34" ht="40.5" x14ac:dyDescent="0.35">
      <c r="B67" s="2" t="s">
        <v>113</v>
      </c>
      <c r="C67" s="3" t="s">
        <v>83</v>
      </c>
      <c r="D67" s="3" t="s">
        <v>84</v>
      </c>
      <c r="E67" s="3" t="s">
        <v>85</v>
      </c>
      <c r="F67" s="3" t="s">
        <v>86</v>
      </c>
      <c r="G67" s="3" t="s">
        <v>87</v>
      </c>
      <c r="H67" s="86" t="s">
        <v>88</v>
      </c>
      <c r="I67" s="3" t="s">
        <v>89</v>
      </c>
      <c r="J67" s="3" t="s">
        <v>90</v>
      </c>
      <c r="K67" s="86" t="s">
        <v>91</v>
      </c>
      <c r="L67" s="3" t="s">
        <v>10</v>
      </c>
      <c r="M67" s="3" t="s">
        <v>92</v>
      </c>
      <c r="N67" s="3" t="s">
        <v>93</v>
      </c>
      <c r="O67" s="3" t="s">
        <v>94</v>
      </c>
      <c r="P67" s="3" t="s">
        <v>95</v>
      </c>
      <c r="Q67" s="3" t="s">
        <v>96</v>
      </c>
      <c r="R67" s="3" t="s">
        <v>97</v>
      </c>
      <c r="S67" s="3" t="s">
        <v>98</v>
      </c>
      <c r="T67" s="3" t="s">
        <v>99</v>
      </c>
      <c r="U67" s="3" t="s">
        <v>100</v>
      </c>
      <c r="V67" s="3" t="s">
        <v>101</v>
      </c>
      <c r="W67" s="3" t="s">
        <v>102</v>
      </c>
      <c r="X67" s="113" t="s">
        <v>121</v>
      </c>
      <c r="Y67" s="113" t="s">
        <v>122</v>
      </c>
      <c r="Z67" s="113" t="s">
        <v>123</v>
      </c>
      <c r="AA67" s="3" t="s">
        <v>22</v>
      </c>
      <c r="AB67" s="3" t="s">
        <v>23</v>
      </c>
      <c r="AD67" s="19"/>
      <c r="AE67" s="19"/>
      <c r="AF67" s="19"/>
      <c r="AG67" s="19"/>
      <c r="AH67" s="19"/>
    </row>
    <row r="68" spans="2:34" x14ac:dyDescent="0.35">
      <c r="B68" s="46" t="s">
        <v>74</v>
      </c>
      <c r="C68" s="47"/>
      <c r="D68" s="47"/>
      <c r="E68" s="47"/>
      <c r="F68" s="47"/>
      <c r="G68" s="47"/>
      <c r="H68" s="47"/>
      <c r="I68" s="47"/>
      <c r="J68" s="47"/>
      <c r="K68" s="47"/>
      <c r="L68" s="47"/>
      <c r="M68" s="48"/>
      <c r="N68" s="47"/>
      <c r="O68" s="48"/>
      <c r="P68" s="48"/>
      <c r="Q68" s="47"/>
      <c r="R68" s="48"/>
      <c r="S68" s="47"/>
      <c r="T68" s="47"/>
      <c r="U68" s="47"/>
      <c r="V68" s="47"/>
      <c r="W68" s="47"/>
      <c r="X68" s="47"/>
      <c r="Y68" s="47"/>
      <c r="Z68" s="47"/>
      <c r="AA68" s="47"/>
      <c r="AB68" s="47"/>
    </row>
    <row r="69" spans="2:34" x14ac:dyDescent="0.35">
      <c r="B69" s="51" t="s">
        <v>81</v>
      </c>
      <c r="C69" s="52">
        <f>C40*Hoja1!C6</f>
        <v>0</v>
      </c>
      <c r="D69" s="52">
        <f>D40*Hoja1!D6</f>
        <v>0</v>
      </c>
      <c r="E69" s="52">
        <f>E40*Hoja1!E6</f>
        <v>0</v>
      </c>
      <c r="F69" s="52">
        <f>F40*Hoja1!F6</f>
        <v>0</v>
      </c>
      <c r="G69" s="52">
        <f>G40*Hoja1!G6</f>
        <v>7.4658192564789241</v>
      </c>
      <c r="H69" s="52">
        <f>H40*Hoja1!H6</f>
        <v>0</v>
      </c>
      <c r="I69" s="52">
        <f>I40*Hoja1!I6</f>
        <v>9.9113191756439445</v>
      </c>
      <c r="J69" s="52"/>
      <c r="K69" s="52">
        <f>K40*Hoja1!J6</f>
        <v>1.1749703143921875</v>
      </c>
      <c r="L69" s="52">
        <f>L40*Hoja1!K6</f>
        <v>0</v>
      </c>
      <c r="M69" s="52">
        <f>M40*Hoja1!L6</f>
        <v>1293.6481054975256</v>
      </c>
      <c r="N69" s="52">
        <f>N40*Hoja1!M6</f>
        <v>997.59819393858356</v>
      </c>
      <c r="O69" s="52">
        <f>O40*Hoja1!N6</f>
        <v>0</v>
      </c>
      <c r="P69" s="52">
        <f>P40*Hoja1!O6</f>
        <v>0.46350292831342665</v>
      </c>
      <c r="Q69" s="52">
        <f>Q40*Hoja1!P6</f>
        <v>0</v>
      </c>
      <c r="R69" s="52">
        <f>R40*Hoja1!Q6</f>
        <v>0</v>
      </c>
      <c r="S69" s="52">
        <f>S40*Hoja1!R6</f>
        <v>0</v>
      </c>
      <c r="T69" s="52">
        <f>T40*Hoja1!S6</f>
        <v>0</v>
      </c>
      <c r="U69" s="52">
        <f>U40*Hoja1!T6</f>
        <v>5.6347351979930069</v>
      </c>
      <c r="V69" s="52">
        <f>V40*Hoja1!U6</f>
        <v>0</v>
      </c>
      <c r="W69" s="52">
        <f>W40*Hoja1!V6</f>
        <v>0</v>
      </c>
      <c r="X69" s="52">
        <f>X40*Hoja1!W6</f>
        <v>0</v>
      </c>
      <c r="Y69" s="52">
        <f>Y40*Hoja1!X6</f>
        <v>0</v>
      </c>
      <c r="Z69" s="52">
        <f>Z40*Hoja1!Y6</f>
        <v>0</v>
      </c>
      <c r="AA69" s="52">
        <f>AA40*Hoja1!Z6</f>
        <v>0</v>
      </c>
      <c r="AB69" s="52">
        <f>AB40*Hoja1!AA6</f>
        <v>0</v>
      </c>
    </row>
    <row r="70" spans="2:34" x14ac:dyDescent="0.35">
      <c r="B70" s="51" t="s">
        <v>57</v>
      </c>
      <c r="C70" s="52">
        <f>C41*Hoja1!C7</f>
        <v>0</v>
      </c>
      <c r="D70" s="52">
        <f>D41*Hoja1!D7</f>
        <v>0</v>
      </c>
      <c r="E70" s="52">
        <f>E41*Hoja1!E7</f>
        <v>0</v>
      </c>
      <c r="F70" s="52">
        <f>F41*Hoja1!F7</f>
        <v>0</v>
      </c>
      <c r="G70" s="52">
        <f>G41*Hoja1!G7</f>
        <v>121.60041819371419</v>
      </c>
      <c r="H70" s="52">
        <f>H41*Hoja1!H7</f>
        <v>0</v>
      </c>
      <c r="I70" s="52">
        <f>I41*Hoja1!I7</f>
        <v>0</v>
      </c>
      <c r="J70" s="52"/>
      <c r="K70" s="52">
        <f>K41*Hoja1!J7</f>
        <v>0.21360792620883673</v>
      </c>
      <c r="L70" s="52">
        <f>L41*Hoja1!K7</f>
        <v>0</v>
      </c>
      <c r="M70" s="52">
        <f>M41*Hoja1!L7</f>
        <v>276.81960240705899</v>
      </c>
      <c r="N70" s="52">
        <f>N41*Hoja1!M7</f>
        <v>570.98511835397801</v>
      </c>
      <c r="O70" s="52">
        <f>O41*Hoja1!N7</f>
        <v>0</v>
      </c>
      <c r="P70" s="52">
        <f>P41*Hoja1!O7</f>
        <v>0.53146665691557793</v>
      </c>
      <c r="Q70" s="52">
        <f>Q41*Hoja1!P7</f>
        <v>0</v>
      </c>
      <c r="R70" s="52">
        <f>R41*Hoja1!Q7</f>
        <v>0</v>
      </c>
      <c r="S70" s="52">
        <f>S41*Hoja1!R7</f>
        <v>0</v>
      </c>
      <c r="T70" s="52">
        <f>T41*Hoja1!S7</f>
        <v>0</v>
      </c>
      <c r="U70" s="52">
        <f>U41*Hoja1!T7</f>
        <v>11.722498378131981</v>
      </c>
      <c r="V70" s="52">
        <f>V41*Hoja1!U7</f>
        <v>0</v>
      </c>
      <c r="W70" s="52">
        <f>W41*Hoja1!V7</f>
        <v>0</v>
      </c>
      <c r="X70" s="52">
        <f>X41*Hoja1!W7</f>
        <v>0</v>
      </c>
      <c r="Y70" s="52">
        <f>Y41*Hoja1!X7</f>
        <v>0</v>
      </c>
      <c r="Z70" s="52">
        <f>Z41*Hoja1!Y7</f>
        <v>0</v>
      </c>
      <c r="AA70" s="52">
        <f>AA41*Hoja1!Z7</f>
        <v>0</v>
      </c>
      <c r="AB70" s="52">
        <f>AB41*Hoja1!AA7</f>
        <v>0</v>
      </c>
    </row>
    <row r="71" spans="2:34" x14ac:dyDescent="0.35">
      <c r="B71" s="55" t="s">
        <v>58</v>
      </c>
      <c r="C71" s="52">
        <f>SUM(C69:C70)</f>
        <v>0</v>
      </c>
      <c r="D71" s="52">
        <f t="shared" ref="D71:AA71" si="29">SUM(D69:D70)</f>
        <v>0</v>
      </c>
      <c r="E71" s="52">
        <f t="shared" si="29"/>
        <v>0</v>
      </c>
      <c r="F71" s="52">
        <f t="shared" si="29"/>
        <v>0</v>
      </c>
      <c r="G71" s="52">
        <f t="shared" si="29"/>
        <v>129.06623745019311</v>
      </c>
      <c r="H71" s="52">
        <f t="shared" si="29"/>
        <v>0</v>
      </c>
      <c r="I71" s="52">
        <f t="shared" si="29"/>
        <v>9.9113191756439445</v>
      </c>
      <c r="J71" s="52">
        <f t="shared" si="29"/>
        <v>0</v>
      </c>
      <c r="K71" s="52">
        <f t="shared" si="29"/>
        <v>1.3885782406010243</v>
      </c>
      <c r="L71" s="52">
        <f t="shared" si="29"/>
        <v>0</v>
      </c>
      <c r="M71" s="52">
        <f t="shared" si="29"/>
        <v>1570.4677079045846</v>
      </c>
      <c r="N71" s="52">
        <f t="shared" si="29"/>
        <v>1568.5833122925615</v>
      </c>
      <c r="O71" s="52">
        <f t="shared" si="29"/>
        <v>0</v>
      </c>
      <c r="P71" s="52">
        <f t="shared" si="29"/>
        <v>0.99496958522900458</v>
      </c>
      <c r="Q71" s="52">
        <f t="shared" si="29"/>
        <v>0</v>
      </c>
      <c r="R71" s="52">
        <f t="shared" si="29"/>
        <v>0</v>
      </c>
      <c r="S71" s="52">
        <f t="shared" si="29"/>
        <v>0</v>
      </c>
      <c r="T71" s="52">
        <f t="shared" si="29"/>
        <v>0</v>
      </c>
      <c r="U71" s="52">
        <f t="shared" si="29"/>
        <v>17.357233576124987</v>
      </c>
      <c r="V71" s="52">
        <f t="shared" si="29"/>
        <v>0</v>
      </c>
      <c r="W71" s="52">
        <f t="shared" si="29"/>
        <v>0</v>
      </c>
      <c r="X71" s="52">
        <f t="shared" si="29"/>
        <v>0</v>
      </c>
      <c r="Y71" s="52">
        <f t="shared" ref="Y71:Z71" si="30">SUM(Y69:Y70)</f>
        <v>0</v>
      </c>
      <c r="Z71" s="52">
        <f t="shared" si="30"/>
        <v>0</v>
      </c>
      <c r="AA71" s="52">
        <f t="shared" si="29"/>
        <v>0</v>
      </c>
      <c r="AB71" s="52">
        <f>AB42*Hoja1!AA8</f>
        <v>0</v>
      </c>
    </row>
    <row r="72" spans="2:34" x14ac:dyDescent="0.35">
      <c r="B72" s="51" t="s">
        <v>59</v>
      </c>
      <c r="C72" s="52">
        <f>C43*Hoja1!C9</f>
        <v>0</v>
      </c>
      <c r="D72" s="52">
        <f>D43*Hoja1!D9</f>
        <v>0</v>
      </c>
      <c r="E72" s="52">
        <f>E43*Hoja1!E9</f>
        <v>0</v>
      </c>
      <c r="F72" s="52">
        <f>F43*Hoja1!F9</f>
        <v>0</v>
      </c>
      <c r="G72" s="52">
        <f>G43*Hoja1!G9</f>
        <v>0</v>
      </c>
      <c r="H72" s="52">
        <f>H43*Hoja1!H9</f>
        <v>0</v>
      </c>
      <c r="I72" s="52">
        <f>I43*Hoja1!I9</f>
        <v>0</v>
      </c>
      <c r="J72" s="52"/>
      <c r="K72" s="52">
        <f>K43*Hoja1!J9</f>
        <v>0</v>
      </c>
      <c r="L72" s="52">
        <f>L43*Hoja1!K9</f>
        <v>0</v>
      </c>
      <c r="M72" s="52">
        <f>M43*Hoja1!L9</f>
        <v>89.281851819019124</v>
      </c>
      <c r="N72" s="52">
        <f>N43*Hoja1!M9</f>
        <v>86.111087474756275</v>
      </c>
      <c r="O72" s="52">
        <f>O43*Hoja1!N9</f>
        <v>1.3925035090549714E-2</v>
      </c>
      <c r="P72" s="52">
        <f>P43*Hoja1!O9</f>
        <v>0</v>
      </c>
      <c r="Q72" s="52">
        <f>Q43*Hoja1!P9</f>
        <v>0</v>
      </c>
      <c r="R72" s="52">
        <f>R43*Hoja1!Q9</f>
        <v>0</v>
      </c>
      <c r="S72" s="52">
        <f>S43*Hoja1!R9</f>
        <v>0</v>
      </c>
      <c r="T72" s="52">
        <f>T43*Hoja1!S9</f>
        <v>0</v>
      </c>
      <c r="U72" s="52">
        <f>U43*Hoja1!T9</f>
        <v>0.1546282619700291</v>
      </c>
      <c r="V72" s="52">
        <f>V43*Hoja1!U9</f>
        <v>0</v>
      </c>
      <c r="W72" s="52">
        <f>W43*Hoja1!V9</f>
        <v>0</v>
      </c>
      <c r="X72" s="52">
        <f>X43*Hoja1!W9</f>
        <v>0</v>
      </c>
      <c r="Y72" s="52">
        <f>Y43*Hoja1!X9</f>
        <v>0</v>
      </c>
      <c r="Z72" s="52">
        <f>Z43*Hoja1!Y9</f>
        <v>0</v>
      </c>
      <c r="AA72" s="52">
        <f>AA43*Hoja1!Z9</f>
        <v>0</v>
      </c>
      <c r="AB72" s="52">
        <f>AB43*Hoja1!AA9</f>
        <v>0</v>
      </c>
    </row>
    <row r="73" spans="2:34" x14ac:dyDescent="0.35">
      <c r="B73" s="51" t="s">
        <v>60</v>
      </c>
      <c r="C73" s="52">
        <f>C44*Hoja1!C10</f>
        <v>0</v>
      </c>
      <c r="D73" s="52">
        <f>D44*Hoja1!D10</f>
        <v>0</v>
      </c>
      <c r="E73" s="52">
        <f>E44*Hoja1!E10</f>
        <v>0</v>
      </c>
      <c r="F73" s="52">
        <f>F44*Hoja1!F10</f>
        <v>0</v>
      </c>
      <c r="G73" s="52">
        <f>G44*Hoja1!G10</f>
        <v>1.1961630302687574E-2</v>
      </c>
      <c r="H73" s="52">
        <f>H44*Hoja1!H10</f>
        <v>0</v>
      </c>
      <c r="I73" s="52">
        <f>I44*Hoja1!I10</f>
        <v>1.0433762099199557</v>
      </c>
      <c r="J73" s="52"/>
      <c r="K73" s="52">
        <f>K44*Hoja1!J10</f>
        <v>0</v>
      </c>
      <c r="L73" s="52">
        <f>L44*Hoja1!K10</f>
        <v>0</v>
      </c>
      <c r="M73" s="52">
        <f>M44*Hoja1!L10</f>
        <v>357.07118137684353</v>
      </c>
      <c r="N73" s="52">
        <f>N44*Hoja1!M10</f>
        <v>80.557849452386719</v>
      </c>
      <c r="O73" s="52">
        <f>O44*Hoja1!N10</f>
        <v>0</v>
      </c>
      <c r="P73" s="52">
        <f>P44*Hoja1!O10</f>
        <v>0</v>
      </c>
      <c r="Q73" s="52">
        <f>Q44*Hoja1!P10</f>
        <v>0</v>
      </c>
      <c r="R73" s="52">
        <f>R44*Hoja1!Q10</f>
        <v>85.971877256986943</v>
      </c>
      <c r="S73" s="52">
        <f>S44*Hoja1!R10</f>
        <v>0</v>
      </c>
      <c r="T73" s="52">
        <f>T44*Hoja1!S10</f>
        <v>0</v>
      </c>
      <c r="U73" s="52">
        <f>U44*Hoja1!T10</f>
        <v>0</v>
      </c>
      <c r="V73" s="52">
        <f>V44*Hoja1!U10</f>
        <v>0</v>
      </c>
      <c r="W73" s="52">
        <f>W44*Hoja1!V10</f>
        <v>0</v>
      </c>
      <c r="X73" s="52">
        <f>X44*Hoja1!W10</f>
        <v>0</v>
      </c>
      <c r="Y73" s="52">
        <f>Y44*Hoja1!X10</f>
        <v>0</v>
      </c>
      <c r="Z73" s="52">
        <f>Z44*Hoja1!Y10</f>
        <v>0</v>
      </c>
      <c r="AA73" s="52">
        <f>AA44*Hoja1!Z10</f>
        <v>0</v>
      </c>
      <c r="AB73" s="52">
        <f>AB44*Hoja1!AA10</f>
        <v>0</v>
      </c>
    </row>
    <row r="74" spans="2:34" x14ac:dyDescent="0.35">
      <c r="B74" s="51" t="s">
        <v>61</v>
      </c>
      <c r="C74" s="52">
        <f>C45*Hoja1!C11</f>
        <v>0</v>
      </c>
      <c r="D74" s="52">
        <f>D45*Hoja1!D11</f>
        <v>0</v>
      </c>
      <c r="E74" s="52">
        <f>E45*Hoja1!E11</f>
        <v>0</v>
      </c>
      <c r="F74" s="52">
        <f>F45*Hoja1!F11</f>
        <v>0</v>
      </c>
      <c r="G74" s="52">
        <f>G45*Hoja1!G11</f>
        <v>0</v>
      </c>
      <c r="H74" s="52">
        <f>H45*Hoja1!H11</f>
        <v>0</v>
      </c>
      <c r="I74" s="52">
        <f>I45*Hoja1!I11</f>
        <v>0</v>
      </c>
      <c r="J74" s="52"/>
      <c r="K74" s="52">
        <f>K45*Hoja1!J11</f>
        <v>0</v>
      </c>
      <c r="L74" s="52">
        <f>L45*Hoja1!K11</f>
        <v>0</v>
      </c>
      <c r="M74" s="52">
        <f>M45*Hoja1!L11</f>
        <v>373.88455463905655</v>
      </c>
      <c r="N74" s="52">
        <f>N45*Hoja1!M11</f>
        <v>52.351338045881818</v>
      </c>
      <c r="O74" s="52">
        <f>O45*Hoja1!N11</f>
        <v>0</v>
      </c>
      <c r="P74" s="52">
        <f>P45*Hoja1!O11</f>
        <v>0</v>
      </c>
      <c r="Q74" s="52">
        <f>Q45*Hoja1!P11</f>
        <v>0</v>
      </c>
      <c r="R74" s="52">
        <f>R45*Hoja1!Q11</f>
        <v>0</v>
      </c>
      <c r="S74" s="52">
        <f>S45*Hoja1!R11</f>
        <v>0</v>
      </c>
      <c r="T74" s="52">
        <f>T45*Hoja1!S11</f>
        <v>0</v>
      </c>
      <c r="U74" s="52">
        <f>U45*Hoja1!T11</f>
        <v>0</v>
      </c>
      <c r="V74" s="52">
        <f>V45*Hoja1!U11</f>
        <v>0</v>
      </c>
      <c r="W74" s="52">
        <f>W45*Hoja1!V11</f>
        <v>0</v>
      </c>
      <c r="X74" s="52">
        <f>X45*Hoja1!W11</f>
        <v>0</v>
      </c>
      <c r="Y74" s="52">
        <f>Y45*Hoja1!X11</f>
        <v>0</v>
      </c>
      <c r="Z74" s="52">
        <f>Z45*Hoja1!Y11</f>
        <v>0</v>
      </c>
      <c r="AA74" s="52">
        <f>AA45*Hoja1!Z11</f>
        <v>0</v>
      </c>
      <c r="AB74" s="52">
        <f>AB45*Hoja1!AA11</f>
        <v>0</v>
      </c>
    </row>
    <row r="75" spans="2:34" x14ac:dyDescent="0.35">
      <c r="B75" s="56" t="s">
        <v>141</v>
      </c>
      <c r="C75" s="52">
        <f>SUM(C72:C74)</f>
        <v>0</v>
      </c>
      <c r="D75" s="52">
        <f t="shared" ref="D75:AB75" si="31">SUM(D72:D74)</f>
        <v>0</v>
      </c>
      <c r="E75" s="52">
        <f t="shared" si="31"/>
        <v>0</v>
      </c>
      <c r="F75" s="52">
        <f t="shared" si="31"/>
        <v>0</v>
      </c>
      <c r="G75" s="52">
        <f t="shared" si="31"/>
        <v>1.1961630302687574E-2</v>
      </c>
      <c r="H75" s="52">
        <f t="shared" si="31"/>
        <v>0</v>
      </c>
      <c r="I75" s="52">
        <f t="shared" si="31"/>
        <v>1.0433762099199557</v>
      </c>
      <c r="J75" s="52">
        <f t="shared" si="31"/>
        <v>0</v>
      </c>
      <c r="K75" s="52">
        <f t="shared" si="31"/>
        <v>0</v>
      </c>
      <c r="L75" s="52">
        <f t="shared" si="31"/>
        <v>0</v>
      </c>
      <c r="M75" s="52">
        <f t="shared" si="31"/>
        <v>820.23758783491917</v>
      </c>
      <c r="N75" s="52">
        <f t="shared" si="31"/>
        <v>219.02027497302481</v>
      </c>
      <c r="O75" s="52">
        <f t="shared" si="31"/>
        <v>1.3925035090549714E-2</v>
      </c>
      <c r="P75" s="52">
        <f t="shared" si="31"/>
        <v>0</v>
      </c>
      <c r="Q75" s="52">
        <f t="shared" si="31"/>
        <v>0</v>
      </c>
      <c r="R75" s="52">
        <f t="shared" si="31"/>
        <v>85.971877256986943</v>
      </c>
      <c r="S75" s="52">
        <f t="shared" si="31"/>
        <v>0</v>
      </c>
      <c r="T75" s="52">
        <f t="shared" si="31"/>
        <v>0</v>
      </c>
      <c r="U75" s="52">
        <f t="shared" si="31"/>
        <v>0.1546282619700291</v>
      </c>
      <c r="V75" s="52">
        <f t="shared" si="31"/>
        <v>0</v>
      </c>
      <c r="W75" s="52">
        <f t="shared" si="31"/>
        <v>0</v>
      </c>
      <c r="X75" s="52">
        <f t="shared" si="31"/>
        <v>0</v>
      </c>
      <c r="Y75" s="52">
        <f t="shared" ref="Y75:Z75" si="32">SUM(Y72:Y74)</f>
        <v>0</v>
      </c>
      <c r="Z75" s="52">
        <f t="shared" si="32"/>
        <v>0</v>
      </c>
      <c r="AA75" s="52">
        <f t="shared" si="31"/>
        <v>0</v>
      </c>
      <c r="AB75" s="52">
        <f t="shared" si="31"/>
        <v>0</v>
      </c>
    </row>
    <row r="76" spans="2:34" x14ac:dyDescent="0.35">
      <c r="B76" s="51" t="s">
        <v>63</v>
      </c>
      <c r="C76" s="52">
        <f>C47*Hoja1!C13</f>
        <v>0</v>
      </c>
      <c r="D76" s="52">
        <f>D47*Hoja1!D13</f>
        <v>0</v>
      </c>
      <c r="E76" s="52">
        <f>E47*Hoja1!E13</f>
        <v>0</v>
      </c>
      <c r="F76" s="52">
        <f>F47*Hoja1!F13</f>
        <v>0</v>
      </c>
      <c r="G76" s="52">
        <f>G47*Hoja1!G13</f>
        <v>0</v>
      </c>
      <c r="H76" s="52">
        <f>H47*Hoja1!H13</f>
        <v>1158.9941350131985</v>
      </c>
      <c r="I76" s="52">
        <f>I47*Hoja1!I13</f>
        <v>0</v>
      </c>
      <c r="J76" s="52"/>
      <c r="K76" s="52">
        <f>K47*Hoja1!J13</f>
        <v>0</v>
      </c>
      <c r="L76" s="52">
        <f>L47*Hoja1!K13</f>
        <v>0</v>
      </c>
      <c r="M76" s="52">
        <f>M47*Hoja1!L13</f>
        <v>50.434094673264653</v>
      </c>
      <c r="N76" s="52">
        <f>N47*Hoja1!M13</f>
        <v>0</v>
      </c>
      <c r="O76" s="52">
        <f>O47*Hoja1!N13</f>
        <v>0</v>
      </c>
      <c r="P76" s="52">
        <f>P47*Hoja1!O13</f>
        <v>0</v>
      </c>
      <c r="Q76" s="52">
        <f>Q47*Hoja1!P13</f>
        <v>0</v>
      </c>
      <c r="R76" s="52">
        <f>R47*Hoja1!Q13</f>
        <v>26.256629170839709</v>
      </c>
      <c r="S76" s="52">
        <f>S47*Hoja1!R13</f>
        <v>0</v>
      </c>
      <c r="T76" s="52">
        <f>T47*Hoja1!S13</f>
        <v>0</v>
      </c>
      <c r="U76" s="52">
        <f>U47*Hoja1!T13</f>
        <v>0</v>
      </c>
      <c r="V76" s="52">
        <f>V47*Hoja1!U13</f>
        <v>0</v>
      </c>
      <c r="W76" s="52">
        <f>W47*Hoja1!V13</f>
        <v>0</v>
      </c>
      <c r="X76" s="52">
        <f>X47*Hoja1!W13</f>
        <v>0</v>
      </c>
      <c r="Y76" s="52">
        <f>Y47*Hoja1!X13</f>
        <v>0</v>
      </c>
      <c r="Z76" s="52">
        <f>Z47*Hoja1!Y13</f>
        <v>0</v>
      </c>
      <c r="AA76" s="52">
        <f>AA47*Hoja1!Z13</f>
        <v>0</v>
      </c>
      <c r="AB76" s="52">
        <f>AB47*Hoja1!AA13</f>
        <v>0</v>
      </c>
    </row>
    <row r="77" spans="2:34" x14ac:dyDescent="0.35">
      <c r="B77" s="51" t="s">
        <v>64</v>
      </c>
      <c r="C77" s="52">
        <f>C48*Hoja1!C14</f>
        <v>0</v>
      </c>
      <c r="D77" s="52">
        <f>D48*Hoja1!D14</f>
        <v>0</v>
      </c>
      <c r="E77" s="52">
        <f>E48*Hoja1!E14</f>
        <v>0</v>
      </c>
      <c r="F77" s="52">
        <f>F48*Hoja1!F14</f>
        <v>0</v>
      </c>
      <c r="G77" s="52">
        <f>G48*Hoja1!G14</f>
        <v>0</v>
      </c>
      <c r="H77" s="52">
        <f>H48*Hoja1!H14</f>
        <v>0</v>
      </c>
      <c r="I77" s="52">
        <f>I48*Hoja1!I14</f>
        <v>0</v>
      </c>
      <c r="J77" s="52"/>
      <c r="K77" s="52">
        <f>K48*Hoja1!J14</f>
        <v>7.2730833160039587</v>
      </c>
      <c r="L77" s="52">
        <f>L48*Hoja1!K14</f>
        <v>0</v>
      </c>
      <c r="M77" s="52">
        <f>M48*Hoja1!L14</f>
        <v>603.78389273236041</v>
      </c>
      <c r="N77" s="52">
        <f>N48*Hoja1!M14</f>
        <v>73.276838462982667</v>
      </c>
      <c r="O77" s="52">
        <f>O48*Hoja1!N14</f>
        <v>0.94811118591767718</v>
      </c>
      <c r="P77" s="52">
        <f>P48*Hoja1!O14</f>
        <v>0</v>
      </c>
      <c r="Q77" s="52">
        <f>Q48*Hoja1!P14</f>
        <v>0</v>
      </c>
      <c r="R77" s="52">
        <f>R48*Hoja1!Q14</f>
        <v>65.800528047271868</v>
      </c>
      <c r="S77" s="52">
        <f>S48*Hoja1!R14</f>
        <v>136.10304595973943</v>
      </c>
      <c r="T77" s="52">
        <f>T48*Hoja1!S14</f>
        <v>0</v>
      </c>
      <c r="U77" s="52">
        <f>U48*Hoja1!T14</f>
        <v>0</v>
      </c>
      <c r="V77" s="52">
        <f>V48*Hoja1!U14</f>
        <v>0</v>
      </c>
      <c r="W77" s="52">
        <f>W48*Hoja1!V14</f>
        <v>0</v>
      </c>
      <c r="X77" s="52">
        <f>X48*Hoja1!W14</f>
        <v>0</v>
      </c>
      <c r="Y77" s="52">
        <f>Y48*Hoja1!X14</f>
        <v>0</v>
      </c>
      <c r="Z77" s="52">
        <f>Z48*Hoja1!Y14</f>
        <v>0</v>
      </c>
      <c r="AA77" s="52">
        <f>AA48*Hoja1!Z14</f>
        <v>0</v>
      </c>
      <c r="AB77" s="52">
        <f>AB48*Hoja1!AA14</f>
        <v>0</v>
      </c>
    </row>
    <row r="78" spans="2:34" x14ac:dyDescent="0.35">
      <c r="B78" s="51" t="s">
        <v>65</v>
      </c>
      <c r="C78" s="52">
        <f>C49*Hoja1!C15</f>
        <v>0</v>
      </c>
      <c r="D78" s="52">
        <f>D49*Hoja1!D15</f>
        <v>0</v>
      </c>
      <c r="E78" s="52">
        <f>E49*Hoja1!E15</f>
        <v>0</v>
      </c>
      <c r="F78" s="52">
        <f>F49*Hoja1!F15</f>
        <v>0</v>
      </c>
      <c r="G78" s="52">
        <f>G49*Hoja1!G15</f>
        <v>0</v>
      </c>
      <c r="H78" s="52">
        <f>H49*Hoja1!H15</f>
        <v>0</v>
      </c>
      <c r="I78" s="52">
        <f>I49*Hoja1!I15</f>
        <v>0</v>
      </c>
      <c r="J78" s="52"/>
      <c r="K78" s="52">
        <f>K49*Hoja1!J15</f>
        <v>0</v>
      </c>
      <c r="L78" s="52">
        <f>L49*Hoja1!K15</f>
        <v>0</v>
      </c>
      <c r="M78" s="52">
        <f>M49*Hoja1!L15</f>
        <v>9.076675596437223</v>
      </c>
      <c r="N78" s="52">
        <f>N49*Hoja1!M15</f>
        <v>0.25464436007114588</v>
      </c>
      <c r="O78" s="52">
        <f>O49*Hoja1!N15</f>
        <v>0</v>
      </c>
      <c r="P78" s="52">
        <f>P49*Hoja1!O15</f>
        <v>0</v>
      </c>
      <c r="Q78" s="52">
        <f>Q49*Hoja1!P15</f>
        <v>0</v>
      </c>
      <c r="R78" s="52">
        <f>R49*Hoja1!Q15</f>
        <v>0.60200465759056576</v>
      </c>
      <c r="S78" s="52">
        <f>S49*Hoja1!R15</f>
        <v>1.267948158899465</v>
      </c>
      <c r="T78" s="52">
        <f>T49*Hoja1!S15</f>
        <v>0</v>
      </c>
      <c r="U78" s="52">
        <f>U49*Hoja1!T15</f>
        <v>0</v>
      </c>
      <c r="V78" s="52">
        <f>V49*Hoja1!U15</f>
        <v>0</v>
      </c>
      <c r="W78" s="52">
        <f>W49*Hoja1!V15</f>
        <v>0</v>
      </c>
      <c r="X78" s="52">
        <f>X49*Hoja1!W15</f>
        <v>0</v>
      </c>
      <c r="Y78" s="52">
        <f>Y49*Hoja1!X15</f>
        <v>0</v>
      </c>
      <c r="Z78" s="52">
        <f>Z49*Hoja1!Y15</f>
        <v>0</v>
      </c>
      <c r="AA78" s="52">
        <f>AA49*Hoja1!Z15</f>
        <v>0</v>
      </c>
      <c r="AB78" s="52">
        <f>AB49*Hoja1!AA15</f>
        <v>0</v>
      </c>
    </row>
    <row r="79" spans="2:34" x14ac:dyDescent="0.35">
      <c r="B79" s="51" t="s">
        <v>66</v>
      </c>
      <c r="C79" s="52">
        <f>C50*Hoja1!C16</f>
        <v>0</v>
      </c>
      <c r="D79" s="52">
        <f>D50*Hoja1!D16</f>
        <v>0</v>
      </c>
      <c r="E79" s="52">
        <f>E50*Hoja1!E16</f>
        <v>0</v>
      </c>
      <c r="F79" s="52">
        <f>F50*Hoja1!F16</f>
        <v>0</v>
      </c>
      <c r="G79" s="52">
        <f>G50*Hoja1!G16</f>
        <v>0</v>
      </c>
      <c r="H79" s="52">
        <f>H50*Hoja1!H16</f>
        <v>0</v>
      </c>
      <c r="I79" s="52">
        <f>I50*Hoja1!I16</f>
        <v>0</v>
      </c>
      <c r="J79" s="52"/>
      <c r="K79" s="52">
        <f>K50*Hoja1!J16</f>
        <v>0</v>
      </c>
      <c r="L79" s="52">
        <f>L50*Hoja1!K16</f>
        <v>0</v>
      </c>
      <c r="M79" s="52">
        <f>M50*Hoja1!L16</f>
        <v>78.949428190569137</v>
      </c>
      <c r="N79" s="52">
        <f>N50*Hoja1!M16</f>
        <v>2.2502337817012132E-2</v>
      </c>
      <c r="O79" s="52">
        <f>O50*Hoja1!N16</f>
        <v>0</v>
      </c>
      <c r="P79" s="52">
        <f>P50*Hoja1!O16</f>
        <v>0</v>
      </c>
      <c r="Q79" s="52">
        <f>Q50*Hoja1!P16</f>
        <v>0</v>
      </c>
      <c r="R79" s="52">
        <f>R50*Hoja1!Q16</f>
        <v>4.4222145174897776</v>
      </c>
      <c r="S79" s="52">
        <f>S50*Hoja1!R16</f>
        <v>37.361857858866479</v>
      </c>
      <c r="T79" s="52">
        <f>T50*Hoja1!S16</f>
        <v>0</v>
      </c>
      <c r="U79" s="52">
        <f>U50*Hoja1!T16</f>
        <v>0</v>
      </c>
      <c r="V79" s="52">
        <f>V50*Hoja1!U16</f>
        <v>0</v>
      </c>
      <c r="W79" s="52">
        <f>W50*Hoja1!V16</f>
        <v>0</v>
      </c>
      <c r="X79" s="52">
        <f>X50*Hoja1!W16</f>
        <v>0</v>
      </c>
      <c r="Y79" s="52">
        <f>Y50*Hoja1!X16</f>
        <v>0</v>
      </c>
      <c r="Z79" s="52">
        <f>Z50*Hoja1!Y16</f>
        <v>0</v>
      </c>
      <c r="AA79" s="52">
        <f>AA50*Hoja1!Z16</f>
        <v>0</v>
      </c>
      <c r="AB79" s="52">
        <f>AB50*Hoja1!AA16</f>
        <v>0</v>
      </c>
    </row>
    <row r="80" spans="2:34" x14ac:dyDescent="0.35">
      <c r="B80" s="51" t="s">
        <v>67</v>
      </c>
      <c r="C80" s="52">
        <f>C51*Hoja1!C17</f>
        <v>0</v>
      </c>
      <c r="D80" s="52">
        <f>D51*Hoja1!D17</f>
        <v>0</v>
      </c>
      <c r="E80" s="52">
        <f>E51*Hoja1!E17</f>
        <v>0</v>
      </c>
      <c r="F80" s="52">
        <f>F51*Hoja1!F17</f>
        <v>0</v>
      </c>
      <c r="G80" s="52">
        <f>G51*Hoja1!G17</f>
        <v>0</v>
      </c>
      <c r="H80" s="52">
        <f>H51*Hoja1!H17</f>
        <v>0</v>
      </c>
      <c r="I80" s="52">
        <f>I51*Hoja1!I17</f>
        <v>0</v>
      </c>
      <c r="J80" s="52"/>
      <c r="K80" s="52">
        <f>K51*Hoja1!J17</f>
        <v>0</v>
      </c>
      <c r="L80" s="52">
        <f>L51*Hoja1!K17</f>
        <v>0</v>
      </c>
      <c r="M80" s="52">
        <f>M51*Hoja1!L17</f>
        <v>90.475130837588267</v>
      </c>
      <c r="N80" s="52">
        <f>N51*Hoja1!M17</f>
        <v>7.5550509393692229</v>
      </c>
      <c r="O80" s="52">
        <f>O51*Hoja1!N17</f>
        <v>0</v>
      </c>
      <c r="P80" s="52">
        <f>P51*Hoja1!O17</f>
        <v>0</v>
      </c>
      <c r="Q80" s="52">
        <f>Q51*Hoja1!P17</f>
        <v>0</v>
      </c>
      <c r="R80" s="52">
        <f>R51*Hoja1!Q17</f>
        <v>0</v>
      </c>
      <c r="S80" s="52">
        <f>S51*Hoja1!R17</f>
        <v>57.87780311066355</v>
      </c>
      <c r="T80" s="52">
        <f>T51*Hoja1!S17</f>
        <v>0</v>
      </c>
      <c r="U80" s="52">
        <f>U51*Hoja1!T17</f>
        <v>0</v>
      </c>
      <c r="V80" s="52">
        <f>V51*Hoja1!U17</f>
        <v>0</v>
      </c>
      <c r="W80" s="52">
        <f>W51*Hoja1!V17</f>
        <v>0</v>
      </c>
      <c r="X80" s="52">
        <f>X51*Hoja1!W17</f>
        <v>0</v>
      </c>
      <c r="Y80" s="52">
        <f>Y51*Hoja1!X17</f>
        <v>0</v>
      </c>
      <c r="Z80" s="52">
        <f>Z51*Hoja1!Y17</f>
        <v>0</v>
      </c>
      <c r="AA80" s="52">
        <f>AA51*Hoja1!Z17</f>
        <v>0</v>
      </c>
      <c r="AB80" s="52">
        <f>AB51*Hoja1!AA17</f>
        <v>0</v>
      </c>
    </row>
    <row r="81" spans="2:28" x14ac:dyDescent="0.35">
      <c r="B81" s="51" t="s">
        <v>68</v>
      </c>
      <c r="C81" s="52">
        <f>C52*Hoja1!C18</f>
        <v>0</v>
      </c>
      <c r="D81" s="52">
        <f>D52*Hoja1!D18</f>
        <v>0</v>
      </c>
      <c r="E81" s="52">
        <f>E52*Hoja1!E18</f>
        <v>0</v>
      </c>
      <c r="F81" s="52">
        <f>F52*Hoja1!F18</f>
        <v>0</v>
      </c>
      <c r="G81" s="52">
        <f>G52*Hoja1!G18</f>
        <v>0</v>
      </c>
      <c r="H81" s="52">
        <f>H52*Hoja1!H18</f>
        <v>0</v>
      </c>
      <c r="I81" s="52">
        <f>I52*Hoja1!I18</f>
        <v>0</v>
      </c>
      <c r="J81" s="52"/>
      <c r="K81" s="52">
        <f>K52*Hoja1!J18</f>
        <v>0</v>
      </c>
      <c r="L81" s="52">
        <f>L52*Hoja1!K18</f>
        <v>0</v>
      </c>
      <c r="M81" s="52">
        <f>M52*Hoja1!L18</f>
        <v>284.59726753086312</v>
      </c>
      <c r="N81" s="52">
        <f>N52*Hoja1!M18</f>
        <v>0.17829852951641709</v>
      </c>
      <c r="O81" s="52">
        <f>O52*Hoja1!N18</f>
        <v>0</v>
      </c>
      <c r="P81" s="52">
        <f>P52*Hoja1!O18</f>
        <v>0</v>
      </c>
      <c r="Q81" s="52">
        <f>Q52*Hoja1!P18</f>
        <v>0</v>
      </c>
      <c r="R81" s="52">
        <f>R52*Hoja1!Q18</f>
        <v>76.403785286763863</v>
      </c>
      <c r="S81" s="52">
        <f>S52*Hoja1!R18</f>
        <v>5.1319948832669526</v>
      </c>
      <c r="T81" s="52">
        <f>T52*Hoja1!S18</f>
        <v>0</v>
      </c>
      <c r="U81" s="52">
        <f>U52*Hoja1!T18</f>
        <v>0</v>
      </c>
      <c r="V81" s="52">
        <f>V52*Hoja1!U18</f>
        <v>0</v>
      </c>
      <c r="W81" s="52">
        <f>W52*Hoja1!V18</f>
        <v>0</v>
      </c>
      <c r="X81" s="52">
        <f>X52*Hoja1!W18</f>
        <v>0</v>
      </c>
      <c r="Y81" s="52">
        <f>Y52*Hoja1!X18</f>
        <v>0</v>
      </c>
      <c r="Z81" s="52">
        <f>Z52*Hoja1!Y18</f>
        <v>0</v>
      </c>
      <c r="AA81" s="52">
        <f>AA52*Hoja1!Z18</f>
        <v>0</v>
      </c>
      <c r="AB81" s="52">
        <f>AB52*Hoja1!AA18</f>
        <v>0</v>
      </c>
    </row>
    <row r="82" spans="2:28" x14ac:dyDescent="0.35">
      <c r="B82" s="51" t="s">
        <v>69</v>
      </c>
      <c r="C82" s="52">
        <f>C53*Hoja1!C19</f>
        <v>0</v>
      </c>
      <c r="D82" s="52">
        <f>D53*Hoja1!D19</f>
        <v>0</v>
      </c>
      <c r="E82" s="52">
        <f>E53*Hoja1!E19</f>
        <v>0</v>
      </c>
      <c r="F82" s="52">
        <f>F53*Hoja1!F19</f>
        <v>0</v>
      </c>
      <c r="G82" s="52">
        <f>G53*Hoja1!G19</f>
        <v>0</v>
      </c>
      <c r="H82" s="52">
        <f>H53*Hoja1!H19</f>
        <v>0</v>
      </c>
      <c r="I82" s="52">
        <f>I53*Hoja1!I19</f>
        <v>0</v>
      </c>
      <c r="J82" s="52"/>
      <c r="K82" s="52">
        <f>K53*Hoja1!J19</f>
        <v>0</v>
      </c>
      <c r="L82" s="52">
        <f>L53*Hoja1!K19</f>
        <v>0</v>
      </c>
      <c r="M82" s="52">
        <f>M53*Hoja1!L19</f>
        <v>685.84872438043237</v>
      </c>
      <c r="N82" s="52">
        <f>N53*Hoja1!M19</f>
        <v>30.462589479728909</v>
      </c>
      <c r="O82" s="52">
        <f>O53*Hoja1!N19</f>
        <v>2.1940126772939734E-2</v>
      </c>
      <c r="P82" s="52">
        <f>P53*Hoja1!O19</f>
        <v>0</v>
      </c>
      <c r="Q82" s="52">
        <f>Q53*Hoja1!P19</f>
        <v>0</v>
      </c>
      <c r="R82" s="52">
        <f>R53*Hoja1!Q19</f>
        <v>42.163710037513475</v>
      </c>
      <c r="S82" s="52">
        <f>S53*Hoja1!R19</f>
        <v>187.72343829016742</v>
      </c>
      <c r="T82" s="52">
        <f>T53*Hoja1!S19</f>
        <v>28.639225556715303</v>
      </c>
      <c r="U82" s="52">
        <f>U53*Hoja1!T19</f>
        <v>0</v>
      </c>
      <c r="V82" s="52">
        <f>V53*Hoja1!U19</f>
        <v>0</v>
      </c>
      <c r="W82" s="52">
        <f>W53*Hoja1!V19</f>
        <v>0</v>
      </c>
      <c r="X82" s="52">
        <f>X53*Hoja1!W19</f>
        <v>0</v>
      </c>
      <c r="Y82" s="52">
        <f>Y53*Hoja1!X19</f>
        <v>0</v>
      </c>
      <c r="Z82" s="52">
        <f>Z53*Hoja1!Y19</f>
        <v>0</v>
      </c>
      <c r="AA82" s="52">
        <f>AA53*Hoja1!Z19</f>
        <v>0</v>
      </c>
      <c r="AB82" s="52">
        <f>AB53*Hoja1!AA19</f>
        <v>0</v>
      </c>
    </row>
    <row r="83" spans="2:28" x14ac:dyDescent="0.35">
      <c r="B83" s="51" t="s">
        <v>70</v>
      </c>
      <c r="C83" s="52">
        <f>C54*Hoja1!C20</f>
        <v>0</v>
      </c>
      <c r="D83" s="52">
        <f>D54*Hoja1!D20</f>
        <v>0</v>
      </c>
      <c r="E83" s="52">
        <f>E54*Hoja1!E20</f>
        <v>0</v>
      </c>
      <c r="F83" s="52">
        <f>F54*Hoja1!F20</f>
        <v>0</v>
      </c>
      <c r="G83" s="52">
        <f>G54*Hoja1!G20</f>
        <v>0</v>
      </c>
      <c r="H83" s="52">
        <f>H54*Hoja1!H20</f>
        <v>0</v>
      </c>
      <c r="I83" s="52">
        <f>I54*Hoja1!I20</f>
        <v>0</v>
      </c>
      <c r="J83" s="52"/>
      <c r="K83" s="52">
        <f>K54*Hoja1!J20</f>
        <v>0</v>
      </c>
      <c r="L83" s="52">
        <f>L54*Hoja1!K20</f>
        <v>0</v>
      </c>
      <c r="M83" s="52">
        <f>M54*Hoja1!L20</f>
        <v>123.11817589382662</v>
      </c>
      <c r="N83" s="52">
        <f>N54*Hoja1!M20</f>
        <v>29.399726210750615</v>
      </c>
      <c r="O83" s="52">
        <f>O54*Hoja1!N20</f>
        <v>5.5074395023155434E-2</v>
      </c>
      <c r="P83" s="52">
        <f>P54*Hoja1!O20</f>
        <v>0</v>
      </c>
      <c r="Q83" s="52">
        <f>Q54*Hoja1!P20</f>
        <v>0</v>
      </c>
      <c r="R83" s="52">
        <f>R54*Hoja1!Q20</f>
        <v>14.423505370845415</v>
      </c>
      <c r="S83" s="52">
        <f>S54*Hoja1!R20</f>
        <v>0</v>
      </c>
      <c r="T83" s="52">
        <f>T54*Hoja1!S20</f>
        <v>0</v>
      </c>
      <c r="U83" s="52">
        <f>U54*Hoja1!T20</f>
        <v>0</v>
      </c>
      <c r="V83" s="52">
        <f>V54*Hoja1!U20</f>
        <v>0</v>
      </c>
      <c r="W83" s="52">
        <f>W54*Hoja1!V20</f>
        <v>0</v>
      </c>
      <c r="X83" s="52">
        <f>X54*Hoja1!W20</f>
        <v>0</v>
      </c>
      <c r="Y83" s="52">
        <f>Y54*Hoja1!X20</f>
        <v>0</v>
      </c>
      <c r="Z83" s="52">
        <f>Z54*Hoja1!Y20</f>
        <v>0</v>
      </c>
      <c r="AA83" s="52">
        <f>AA54*Hoja1!Z20</f>
        <v>0</v>
      </c>
      <c r="AB83" s="52">
        <f>AB54*Hoja1!AA20</f>
        <v>0</v>
      </c>
    </row>
    <row r="84" spans="2:28" x14ac:dyDescent="0.35">
      <c r="B84" s="51" t="s">
        <v>71</v>
      </c>
      <c r="C84" s="52">
        <f>C55*Hoja1!C21</f>
        <v>0</v>
      </c>
      <c r="D84" s="52">
        <f>D55*Hoja1!D21</f>
        <v>0</v>
      </c>
      <c r="E84" s="52">
        <f>E55*Hoja1!E21</f>
        <v>0</v>
      </c>
      <c r="F84" s="52">
        <f>F55*Hoja1!F21</f>
        <v>0</v>
      </c>
      <c r="G84" s="52">
        <f>G55*Hoja1!G21</f>
        <v>0</v>
      </c>
      <c r="H84" s="52">
        <f>H55*Hoja1!H21</f>
        <v>0</v>
      </c>
      <c r="I84" s="52">
        <f>I55*Hoja1!I21</f>
        <v>0</v>
      </c>
      <c r="J84" s="52"/>
      <c r="K84" s="52">
        <f>K55*Hoja1!J21</f>
        <v>0</v>
      </c>
      <c r="L84" s="52">
        <f>L55*Hoja1!K21</f>
        <v>0</v>
      </c>
      <c r="M84" s="52">
        <f>M55*Hoja1!L21</f>
        <v>540.9908585265681</v>
      </c>
      <c r="N84" s="52">
        <f>N55*Hoja1!M21</f>
        <v>36.460630122703051</v>
      </c>
      <c r="O84" s="52">
        <f>O55*Hoja1!N21</f>
        <v>0</v>
      </c>
      <c r="P84" s="52">
        <f>P55*Hoja1!O21</f>
        <v>0</v>
      </c>
      <c r="Q84" s="52">
        <f>Q55*Hoja1!P21</f>
        <v>0</v>
      </c>
      <c r="R84" s="52">
        <f>R55*Hoja1!Q21</f>
        <v>169.06772931874474</v>
      </c>
      <c r="S84" s="52">
        <f>S55*Hoja1!R21</f>
        <v>7.1305121214622567</v>
      </c>
      <c r="T84" s="52">
        <f>T55*Hoja1!S21</f>
        <v>0</v>
      </c>
      <c r="U84" s="52">
        <f>U55*Hoja1!T21</f>
        <v>0</v>
      </c>
      <c r="V84" s="52">
        <f>V55*Hoja1!U21</f>
        <v>0</v>
      </c>
      <c r="W84" s="52">
        <f>W55*Hoja1!V21</f>
        <v>0</v>
      </c>
      <c r="X84" s="52">
        <f>X55*Hoja1!W21</f>
        <v>0</v>
      </c>
      <c r="Y84" s="52">
        <f>Y55*Hoja1!X21</f>
        <v>0</v>
      </c>
      <c r="Z84" s="52">
        <f>Z55*Hoja1!Y21</f>
        <v>0</v>
      </c>
      <c r="AA84" s="52">
        <f>AA55*Hoja1!Z21</f>
        <v>0</v>
      </c>
      <c r="AB84" s="52">
        <f>AB55*Hoja1!AA21</f>
        <v>0</v>
      </c>
    </row>
    <row r="85" spans="2:28" x14ac:dyDescent="0.35">
      <c r="B85" s="56" t="s">
        <v>136</v>
      </c>
      <c r="C85" s="52">
        <f>SUM(C76:C84)</f>
        <v>0</v>
      </c>
      <c r="D85" s="52">
        <f t="shared" ref="D85:AB85" si="33">SUM(D76:D84)</f>
        <v>0</v>
      </c>
      <c r="E85" s="52">
        <f t="shared" si="33"/>
        <v>0</v>
      </c>
      <c r="F85" s="52">
        <f t="shared" si="33"/>
        <v>0</v>
      </c>
      <c r="G85" s="52">
        <f t="shared" si="33"/>
        <v>0</v>
      </c>
      <c r="H85" s="52">
        <f t="shared" si="33"/>
        <v>1158.9941350131985</v>
      </c>
      <c r="I85" s="52">
        <f t="shared" si="33"/>
        <v>0</v>
      </c>
      <c r="J85" s="52">
        <f t="shared" si="33"/>
        <v>0</v>
      </c>
      <c r="K85" s="52">
        <f t="shared" si="33"/>
        <v>7.2730833160039587</v>
      </c>
      <c r="L85" s="52">
        <f t="shared" si="33"/>
        <v>0</v>
      </c>
      <c r="M85" s="52">
        <f t="shared" si="33"/>
        <v>2467.2742483619099</v>
      </c>
      <c r="N85" s="52">
        <f t="shared" si="33"/>
        <v>177.61028044293903</v>
      </c>
      <c r="O85" s="52">
        <f t="shared" si="33"/>
        <v>1.0251257077137723</v>
      </c>
      <c r="P85" s="52">
        <f t="shared" si="33"/>
        <v>0</v>
      </c>
      <c r="Q85" s="52">
        <f t="shared" si="33"/>
        <v>0</v>
      </c>
      <c r="R85" s="52">
        <f t="shared" si="33"/>
        <v>399.14010640705942</v>
      </c>
      <c r="S85" s="52">
        <f t="shared" si="33"/>
        <v>432.59660038306555</v>
      </c>
      <c r="T85" s="52">
        <f t="shared" si="33"/>
        <v>28.639225556715303</v>
      </c>
      <c r="U85" s="52">
        <f t="shared" si="33"/>
        <v>0</v>
      </c>
      <c r="V85" s="52">
        <f t="shared" si="33"/>
        <v>0</v>
      </c>
      <c r="W85" s="52">
        <f t="shared" si="33"/>
        <v>0</v>
      </c>
      <c r="X85" s="52">
        <f t="shared" si="33"/>
        <v>0</v>
      </c>
      <c r="Y85" s="52">
        <f t="shared" ref="Y85:Z85" si="34">SUM(Y76:Y84)</f>
        <v>0</v>
      </c>
      <c r="Z85" s="52">
        <f t="shared" si="34"/>
        <v>0</v>
      </c>
      <c r="AA85" s="52">
        <f t="shared" si="33"/>
        <v>0</v>
      </c>
      <c r="AB85" s="52">
        <f t="shared" si="33"/>
        <v>0</v>
      </c>
    </row>
    <row r="86" spans="2:28" x14ac:dyDescent="0.35">
      <c r="B86" s="55" t="s">
        <v>135</v>
      </c>
      <c r="C86" s="52">
        <f>C57*Hoja1!C$23</f>
        <v>0</v>
      </c>
      <c r="D86" s="52">
        <f>D57*Hoja1!D$23</f>
        <v>0</v>
      </c>
      <c r="E86" s="52">
        <f>E57*Hoja1!E$23</f>
        <v>0</v>
      </c>
      <c r="F86" s="52">
        <f>F57*Hoja1!F$23</f>
        <v>0</v>
      </c>
      <c r="G86" s="52">
        <f>G57*Hoja1!G$23</f>
        <v>0</v>
      </c>
      <c r="H86" s="52">
        <f>H57*Hoja1!H$23</f>
        <v>0</v>
      </c>
      <c r="I86" s="52">
        <f>I57*Hoja1!I$23</f>
        <v>0</v>
      </c>
      <c r="J86" s="52">
        <f>J57*Hoja1!J$23</f>
        <v>0</v>
      </c>
      <c r="K86" s="52">
        <f>K57*Hoja1!J$23</f>
        <v>0</v>
      </c>
      <c r="L86" s="52">
        <f>L57*Hoja1!K23</f>
        <v>0</v>
      </c>
      <c r="M86" s="52">
        <f>M57*Hoja1!L$23</f>
        <v>0</v>
      </c>
      <c r="N86" s="52">
        <f>N57*Hoja1!M$23</f>
        <v>312.48976570501821</v>
      </c>
      <c r="O86" s="52">
        <f>O57*Hoja1!N$23</f>
        <v>1438.2575683828247</v>
      </c>
      <c r="P86" s="52">
        <f>P57*Hoja1!O$23</f>
        <v>0</v>
      </c>
      <c r="Q86" s="52">
        <f>Q57*Hoja1!P$23</f>
        <v>63.322820084764807</v>
      </c>
      <c r="R86" s="52">
        <f>R57*Hoja1!Q$23</f>
        <v>772.71346728314734</v>
      </c>
      <c r="S86" s="52">
        <f>S57*Hoja1!R$23</f>
        <v>0</v>
      </c>
      <c r="T86" s="52">
        <f>T57*Hoja1!S$23</f>
        <v>0</v>
      </c>
      <c r="U86" s="52">
        <f>U57*Hoja1!T$23</f>
        <v>0</v>
      </c>
      <c r="V86" s="52">
        <f>V57*Hoja1!U$23</f>
        <v>0</v>
      </c>
      <c r="W86" s="52">
        <f>W57*Hoja1!V$23</f>
        <v>0</v>
      </c>
      <c r="X86" s="52">
        <f>X57*Hoja1!W$23</f>
        <v>0</v>
      </c>
      <c r="Y86" s="52">
        <f>Y57*Hoja1!X$23</f>
        <v>0</v>
      </c>
      <c r="Z86" s="52">
        <f>Z57*Hoja1!Y$23</f>
        <v>0</v>
      </c>
      <c r="AA86" s="52">
        <f>AA57*Hoja1!Z23</f>
        <v>0</v>
      </c>
      <c r="AB86" s="52">
        <f>AB57*Hoja1!AA23</f>
        <v>0</v>
      </c>
    </row>
    <row r="87" spans="2:28" x14ac:dyDescent="0.35">
      <c r="B87" s="51" t="s">
        <v>132</v>
      </c>
      <c r="C87" s="52">
        <f>C58*Hoja1!C$23</f>
        <v>0</v>
      </c>
      <c r="D87" s="52">
        <f>D58*Hoja1!D$23</f>
        <v>0</v>
      </c>
      <c r="E87" s="52">
        <f>E58*Hoja1!E$23</f>
        <v>0</v>
      </c>
      <c r="F87" s="52">
        <f>F58*Hoja1!F$23</f>
        <v>0</v>
      </c>
      <c r="G87" s="52">
        <f>G58*Hoja1!G$23</f>
        <v>0</v>
      </c>
      <c r="H87" s="52">
        <f>H58*Hoja1!H$23</f>
        <v>0</v>
      </c>
      <c r="I87" s="52">
        <f>I58*Hoja1!I$23</f>
        <v>0</v>
      </c>
      <c r="J87" s="52">
        <f>J58*Hoja1!J$23</f>
        <v>0</v>
      </c>
      <c r="K87" s="52">
        <f>K58*Hoja1!J$23</f>
        <v>0</v>
      </c>
      <c r="L87" s="52"/>
      <c r="M87" s="52">
        <f>M58*Hoja1!L$23</f>
        <v>0</v>
      </c>
      <c r="N87" s="52">
        <f>N58*Hoja1!M$23</f>
        <v>312.48976570501821</v>
      </c>
      <c r="O87" s="52">
        <f>O58*Hoja1!N$23</f>
        <v>1436.4409813828247</v>
      </c>
      <c r="P87" s="52">
        <f>P58*Hoja1!O$23</f>
        <v>0</v>
      </c>
      <c r="Q87" s="52">
        <f>Q58*Hoja1!P$23</f>
        <v>0</v>
      </c>
      <c r="R87" s="52">
        <f>R58*Hoja1!Q$23</f>
        <v>772.71346728314734</v>
      </c>
      <c r="S87" s="52">
        <f>S58*Hoja1!R$23</f>
        <v>0</v>
      </c>
      <c r="T87" s="52">
        <f>T58*Hoja1!S$23</f>
        <v>0</v>
      </c>
      <c r="U87" s="52">
        <f>U58*Hoja1!T$23</f>
        <v>0</v>
      </c>
      <c r="V87" s="52">
        <f>V58*Hoja1!U$23</f>
        <v>0</v>
      </c>
      <c r="W87" s="52">
        <f>W58*Hoja1!V$23</f>
        <v>0</v>
      </c>
      <c r="X87" s="52">
        <f>X58*Hoja1!W$23</f>
        <v>0</v>
      </c>
      <c r="Y87" s="52">
        <f>Y58*Hoja1!X$23</f>
        <v>0</v>
      </c>
      <c r="Z87" s="52">
        <f>Z58*Hoja1!Y$23</f>
        <v>0</v>
      </c>
      <c r="AA87" s="52"/>
      <c r="AB87" s="52"/>
    </row>
    <row r="88" spans="2:28" x14ac:dyDescent="0.35">
      <c r="B88" s="51" t="s">
        <v>133</v>
      </c>
      <c r="C88" s="52">
        <f>C59*Hoja1!C$23</f>
        <v>0</v>
      </c>
      <c r="D88" s="52">
        <f>D59*Hoja1!D$23</f>
        <v>0</v>
      </c>
      <c r="E88" s="52">
        <f>E59*Hoja1!E$23</f>
        <v>0</v>
      </c>
      <c r="F88" s="52">
        <f>F59*Hoja1!F$23</f>
        <v>0</v>
      </c>
      <c r="G88" s="52">
        <f>G59*Hoja1!G$23</f>
        <v>0</v>
      </c>
      <c r="H88" s="52">
        <f>H59*Hoja1!H$23</f>
        <v>0</v>
      </c>
      <c r="I88" s="52">
        <f>I59*Hoja1!I$23</f>
        <v>0</v>
      </c>
      <c r="J88" s="52">
        <f>J59*Hoja1!J$23</f>
        <v>0</v>
      </c>
      <c r="K88" s="52">
        <f>K59*Hoja1!J$23</f>
        <v>0</v>
      </c>
      <c r="L88" s="52"/>
      <c r="M88" s="52">
        <f>M59*Hoja1!L$23</f>
        <v>0</v>
      </c>
      <c r="N88" s="52">
        <f>N59*Hoja1!M$23</f>
        <v>0</v>
      </c>
      <c r="O88" s="52">
        <f>O59*Hoja1!N$23</f>
        <v>1.8165869999999926</v>
      </c>
      <c r="P88" s="52">
        <f>P59*Hoja1!O$23</f>
        <v>0</v>
      </c>
      <c r="Q88" s="52">
        <f>Q59*Hoja1!P$23</f>
        <v>63.322820084764807</v>
      </c>
      <c r="R88" s="52">
        <f>R59*Hoja1!Q$23</f>
        <v>0</v>
      </c>
      <c r="S88" s="52">
        <f>S59*Hoja1!R$23</f>
        <v>0</v>
      </c>
      <c r="T88" s="52">
        <f>T59*Hoja1!S$23</f>
        <v>0</v>
      </c>
      <c r="U88" s="52">
        <f>U59*Hoja1!T$23</f>
        <v>0</v>
      </c>
      <c r="V88" s="52">
        <f>V59*Hoja1!U$23</f>
        <v>0</v>
      </c>
      <c r="W88" s="52">
        <f>W59*Hoja1!V$23</f>
        <v>0</v>
      </c>
      <c r="X88" s="52">
        <f>X59*Hoja1!W$23</f>
        <v>0</v>
      </c>
      <c r="Y88" s="52">
        <f>Y59*Hoja1!X$23</f>
        <v>0</v>
      </c>
      <c r="Z88" s="52">
        <f>Z59*Hoja1!Y$23</f>
        <v>0</v>
      </c>
      <c r="AA88" s="52"/>
      <c r="AB88" s="52"/>
    </row>
    <row r="89" spans="2:28" x14ac:dyDescent="0.35">
      <c r="B89" s="51" t="s">
        <v>134</v>
      </c>
      <c r="C89" s="52">
        <f>C60*Hoja1!C$23</f>
        <v>0</v>
      </c>
      <c r="D89" s="52">
        <f>D60*Hoja1!D$23</f>
        <v>0</v>
      </c>
      <c r="E89" s="52">
        <f>E60*Hoja1!E$23</f>
        <v>0</v>
      </c>
      <c r="F89" s="52">
        <f>F60*Hoja1!F$23</f>
        <v>0</v>
      </c>
      <c r="G89" s="52">
        <f>G60*Hoja1!G$23</f>
        <v>0</v>
      </c>
      <c r="H89" s="52">
        <f>H60*Hoja1!H$23</f>
        <v>0</v>
      </c>
      <c r="I89" s="52">
        <f>I60*Hoja1!I$23</f>
        <v>0</v>
      </c>
      <c r="J89" s="52">
        <f>J60*Hoja1!J$23</f>
        <v>0</v>
      </c>
      <c r="K89" s="52">
        <f>K60*Hoja1!J$23</f>
        <v>0</v>
      </c>
      <c r="L89" s="52"/>
      <c r="M89" s="52">
        <f>M60*Hoja1!L$23</f>
        <v>0</v>
      </c>
      <c r="N89" s="52">
        <f>N60*Hoja1!M$23</f>
        <v>0</v>
      </c>
      <c r="O89" s="52">
        <f>O60*Hoja1!N$23</f>
        <v>0</v>
      </c>
      <c r="P89" s="52">
        <f>P60*Hoja1!O$23</f>
        <v>0</v>
      </c>
      <c r="Q89" s="52">
        <f>Q60*Hoja1!P$23</f>
        <v>0</v>
      </c>
      <c r="R89" s="52">
        <f>R60*Hoja1!Q$23</f>
        <v>0</v>
      </c>
      <c r="S89" s="52">
        <f>S60*Hoja1!R$23</f>
        <v>0</v>
      </c>
      <c r="T89" s="52">
        <f>T60*Hoja1!S$23</f>
        <v>0</v>
      </c>
      <c r="U89" s="52">
        <f>U60*Hoja1!T$23</f>
        <v>0</v>
      </c>
      <c r="V89" s="52">
        <f>V60*Hoja1!U$23</f>
        <v>0</v>
      </c>
      <c r="W89" s="52">
        <f>W60*Hoja1!V$23</f>
        <v>0</v>
      </c>
      <c r="X89" s="52">
        <f>X60*Hoja1!W$23</f>
        <v>0</v>
      </c>
      <c r="Y89" s="52">
        <f>Y60*Hoja1!X$23</f>
        <v>0</v>
      </c>
      <c r="Z89" s="52">
        <f>Z60*Hoja1!Y$23</f>
        <v>0</v>
      </c>
      <c r="AA89" s="52"/>
      <c r="AB89" s="52"/>
    </row>
    <row r="90" spans="2:28" x14ac:dyDescent="0.35">
      <c r="B90" s="55" t="s">
        <v>139</v>
      </c>
      <c r="C90" s="52">
        <f>C61*Hoja1!C24</f>
        <v>0</v>
      </c>
      <c r="D90" s="52">
        <f>D61*Hoja1!D24</f>
        <v>0</v>
      </c>
      <c r="E90" s="52">
        <f>E61*Hoja1!E24</f>
        <v>0</v>
      </c>
      <c r="F90" s="52">
        <f>F61*Hoja1!F24</f>
        <v>0</v>
      </c>
      <c r="G90" s="52">
        <f>G61*Hoja1!G24</f>
        <v>0</v>
      </c>
      <c r="H90" s="52">
        <f>H61*Hoja1!H24</f>
        <v>0</v>
      </c>
      <c r="I90" s="52">
        <f>I61*Hoja1!I24</f>
        <v>0</v>
      </c>
      <c r="J90" s="52"/>
      <c r="K90" s="52">
        <f>K61*Hoja1!J24</f>
        <v>0</v>
      </c>
      <c r="L90" s="52">
        <f>L61*Hoja1!K24</f>
        <v>0</v>
      </c>
      <c r="M90" s="52">
        <f>M61*Hoja1!L24</f>
        <v>837.98402803970805</v>
      </c>
      <c r="N90" s="52">
        <f>N61*Hoja1!M24</f>
        <v>0</v>
      </c>
      <c r="O90" s="52">
        <f>O61*Hoja1!N24</f>
        <v>0</v>
      </c>
      <c r="P90" s="52">
        <f>P61*Hoja1!O24</f>
        <v>0</v>
      </c>
      <c r="Q90" s="52">
        <f>Q61*Hoja1!P24</f>
        <v>0</v>
      </c>
      <c r="R90" s="52">
        <f>R61*Hoja1!Q24</f>
        <v>51.216136957237225</v>
      </c>
      <c r="S90" s="52">
        <f>S61*Hoja1!R24</f>
        <v>0</v>
      </c>
      <c r="T90" s="52">
        <f>T61*Hoja1!S24</f>
        <v>0</v>
      </c>
      <c r="U90" s="52">
        <f>U61*Hoja1!T24</f>
        <v>0</v>
      </c>
      <c r="V90" s="52">
        <f>V61*Hoja1!U24</f>
        <v>0</v>
      </c>
      <c r="W90" s="52">
        <f>W61*Hoja1!V24</f>
        <v>0</v>
      </c>
      <c r="X90" s="52">
        <f>X61*Hoja1!W24</f>
        <v>0</v>
      </c>
      <c r="Y90" s="52">
        <f>Y61*Hoja1!X24</f>
        <v>0</v>
      </c>
      <c r="Z90" s="52">
        <f>Z61*Hoja1!Y24</f>
        <v>0</v>
      </c>
      <c r="AA90" s="52">
        <f>AA61*Hoja1!Z24</f>
        <v>0</v>
      </c>
      <c r="AB90" s="52">
        <f>AB61*Hoja1!AA24</f>
        <v>0</v>
      </c>
    </row>
    <row r="91" spans="2:28" x14ac:dyDescent="0.35">
      <c r="B91" s="55" t="s">
        <v>140</v>
      </c>
      <c r="C91" s="52">
        <f>C62*Hoja1!C25</f>
        <v>0</v>
      </c>
      <c r="D91" s="52">
        <f>D62*Hoja1!D25</f>
        <v>0</v>
      </c>
      <c r="E91" s="52">
        <f>E62*Hoja1!E25</f>
        <v>0</v>
      </c>
      <c r="F91" s="52">
        <f>F62*Hoja1!F25</f>
        <v>0</v>
      </c>
      <c r="G91" s="52">
        <f>G62*Hoja1!G25</f>
        <v>0</v>
      </c>
      <c r="H91" s="52">
        <f>H62*Hoja1!H25</f>
        <v>0</v>
      </c>
      <c r="I91" s="52">
        <f>I62*Hoja1!I25</f>
        <v>0</v>
      </c>
      <c r="J91" s="52"/>
      <c r="K91" s="52">
        <f>K62*Hoja1!J25</f>
        <v>0</v>
      </c>
      <c r="L91" s="52">
        <f>L62*Hoja1!K25</f>
        <v>0</v>
      </c>
      <c r="M91" s="52">
        <f>M62*Hoja1!L25</f>
        <v>0</v>
      </c>
      <c r="N91" s="52">
        <f>N62*Hoja1!M25</f>
        <v>68.654203539812968</v>
      </c>
      <c r="O91" s="52">
        <f>O62*Hoja1!N25</f>
        <v>25.042464586342252</v>
      </c>
      <c r="P91" s="52">
        <f>P62*Hoja1!O25</f>
        <v>0</v>
      </c>
      <c r="Q91" s="52">
        <f>Q62*Hoja1!P25</f>
        <v>0</v>
      </c>
      <c r="R91" s="52">
        <f>R62*Hoja1!Q25</f>
        <v>0</v>
      </c>
      <c r="S91" s="52">
        <f>S62*Hoja1!R25</f>
        <v>0</v>
      </c>
      <c r="T91" s="52">
        <f>T62*Hoja1!S25</f>
        <v>0</v>
      </c>
      <c r="U91" s="52">
        <f>U62*Hoja1!T25</f>
        <v>0</v>
      </c>
      <c r="V91" s="52">
        <f>V62*Hoja1!U25</f>
        <v>0</v>
      </c>
      <c r="W91" s="52">
        <f>W62*Hoja1!V25</f>
        <v>0</v>
      </c>
      <c r="X91" s="52">
        <f>X62*Hoja1!W25</f>
        <v>0</v>
      </c>
      <c r="Y91" s="52">
        <f>Y62*Hoja1!X25</f>
        <v>0</v>
      </c>
      <c r="Z91" s="52">
        <f>Z62*Hoja1!Y25</f>
        <v>0</v>
      </c>
      <c r="AA91" s="52">
        <f>AA62*Hoja1!Z25</f>
        <v>0</v>
      </c>
      <c r="AB91" s="52">
        <f>AB62*Hoja1!AA25</f>
        <v>0</v>
      </c>
    </row>
    <row r="92" spans="2:28" x14ac:dyDescent="0.35">
      <c r="B92" s="59" t="s">
        <v>75</v>
      </c>
      <c r="C92" s="81">
        <f>+IFERROR(C71+C75+C85+C86+C90+C91, " ")</f>
        <v>0</v>
      </c>
      <c r="D92" s="81">
        <f t="shared" ref="D92:AB92" si="35">+IFERROR(D71+D75+D85+D86+D90+D91, " ")</f>
        <v>0</v>
      </c>
      <c r="E92" s="81">
        <f t="shared" si="35"/>
        <v>0</v>
      </c>
      <c r="F92" s="81">
        <f t="shared" si="35"/>
        <v>0</v>
      </c>
      <c r="G92" s="81">
        <f t="shared" si="35"/>
        <v>129.07819908049581</v>
      </c>
      <c r="H92" s="81">
        <f t="shared" si="35"/>
        <v>1158.9941350131985</v>
      </c>
      <c r="I92" s="81">
        <f t="shared" si="35"/>
        <v>10.9546953855639</v>
      </c>
      <c r="J92" s="81">
        <f t="shared" si="35"/>
        <v>0</v>
      </c>
      <c r="K92" s="81">
        <f t="shared" si="35"/>
        <v>8.661661556604983</v>
      </c>
      <c r="L92" s="81">
        <f t="shared" si="35"/>
        <v>0</v>
      </c>
      <c r="M92" s="81">
        <f t="shared" si="35"/>
        <v>5695.9635721411223</v>
      </c>
      <c r="N92" s="81">
        <f t="shared" si="35"/>
        <v>2346.3578369533561</v>
      </c>
      <c r="O92" s="81">
        <f t="shared" si="35"/>
        <v>1464.3390837119714</v>
      </c>
      <c r="P92" s="81">
        <f t="shared" si="35"/>
        <v>0.99496958522900458</v>
      </c>
      <c r="Q92" s="81">
        <f t="shared" si="35"/>
        <v>63.322820084764807</v>
      </c>
      <c r="R92" s="81">
        <f t="shared" si="35"/>
        <v>1309.041587904431</v>
      </c>
      <c r="S92" s="81">
        <f t="shared" si="35"/>
        <v>432.59660038306555</v>
      </c>
      <c r="T92" s="81">
        <f t="shared" si="35"/>
        <v>28.639225556715303</v>
      </c>
      <c r="U92" s="81">
        <f t="shared" si="35"/>
        <v>17.511861838095015</v>
      </c>
      <c r="V92" s="81">
        <f t="shared" si="35"/>
        <v>0</v>
      </c>
      <c r="W92" s="81">
        <f t="shared" si="35"/>
        <v>0</v>
      </c>
      <c r="X92" s="81">
        <f t="shared" si="35"/>
        <v>0</v>
      </c>
      <c r="Y92" s="81">
        <f t="shared" ref="Y92:Z92" si="36">+IFERROR(Y71+Y75+Y85+Y86+Y90+Y91, " ")</f>
        <v>0</v>
      </c>
      <c r="Z92" s="81">
        <f t="shared" si="36"/>
        <v>0</v>
      </c>
      <c r="AA92" s="81">
        <f t="shared" si="35"/>
        <v>0</v>
      </c>
      <c r="AB92" s="81">
        <f t="shared" si="35"/>
        <v>0</v>
      </c>
    </row>
    <row r="93" spans="2:28" x14ac:dyDescent="0.35">
      <c r="B93" s="78" t="s">
        <v>76</v>
      </c>
      <c r="C93" s="52">
        <f>C64*Hoja1!C27</f>
        <v>0</v>
      </c>
      <c r="D93" s="81" t="str">
        <f t="shared" ref="D93" si="37">IFERROR(D92/D63, " ")</f>
        <v xml:space="preserve"> </v>
      </c>
      <c r="E93" s="81">
        <f t="shared" ref="E93" si="38">IFERROR(E92/E63, " ")</f>
        <v>0</v>
      </c>
      <c r="F93" s="81" t="str">
        <f t="shared" ref="F93" si="39">IFERROR(F92/F63, " ")</f>
        <v xml:space="preserve"> </v>
      </c>
      <c r="G93" s="81">
        <f t="shared" ref="G93" si="40">IFERROR(G92/G63, " ")</f>
        <v>0.11241965114910246</v>
      </c>
      <c r="H93" s="81">
        <f t="shared" ref="H93" si="41">IFERROR(H92/H63, " ")</f>
        <v>0.65</v>
      </c>
      <c r="I93" s="81">
        <f t="shared" ref="I93" si="42">IFERROR(I92/I63, " ")</f>
        <v>0.22624446307912932</v>
      </c>
      <c r="J93" s="81" t="str">
        <f t="shared" ref="J93" si="43">IFERROR(J92/J63, " ")</f>
        <v xml:space="preserve"> </v>
      </c>
      <c r="K93" s="81">
        <f t="shared" ref="K93" si="44">IFERROR(K92/K63, " ")</f>
        <v>0.24986027942446631</v>
      </c>
      <c r="L93" s="81" t="str">
        <f t="shared" ref="L93" si="45">IFERROR(L92/L63, " ")</f>
        <v xml:space="preserve"> </v>
      </c>
      <c r="M93" s="81">
        <f t="shared" ref="M93" si="46">IFERROR(M92/M63, " ")</f>
        <v>0.65346472870318939</v>
      </c>
      <c r="N93" s="81">
        <f t="shared" ref="N93" si="47">IFERROR(N92/N63, " ")</f>
        <v>0.38001336376222888</v>
      </c>
      <c r="O93" s="81">
        <f t="shared" ref="O93" si="48">IFERROR(O92/O63, " ")</f>
        <v>0.17999952655285564</v>
      </c>
      <c r="P93" s="81">
        <f t="shared" ref="P93" si="49">IFERROR(P92/P63, " ")</f>
        <v>1.4014455684200677E-2</v>
      </c>
      <c r="Q93" s="81">
        <f t="shared" ref="Q93" si="50">IFERROR(Q92/Q63, " ")</f>
        <v>0.18</v>
      </c>
      <c r="R93" s="81">
        <f t="shared" ref="R93" si="51">IFERROR(R92/R63, " ")</f>
        <v>0.30916357191869548</v>
      </c>
      <c r="S93" s="81">
        <f t="shared" ref="S93" si="52">IFERROR(S92/S63, " ")</f>
        <v>0.63000000000000012</v>
      </c>
      <c r="T93" s="81">
        <f t="shared" ref="T93" si="53">IFERROR(T92/T63, " ")</f>
        <v>0.65</v>
      </c>
      <c r="U93" s="81">
        <f t="shared" ref="U93" si="54">IFERROR(U92/U63, " ")</f>
        <v>0.19787029052986915</v>
      </c>
      <c r="V93" s="81" t="str">
        <f t="shared" ref="V93" si="55">IFERROR(V92/V63, " ")</f>
        <v xml:space="preserve"> </v>
      </c>
      <c r="W93" s="81" t="str">
        <f t="shared" ref="W93" si="56">IFERROR(W92/W63, " ")</f>
        <v xml:space="preserve"> </v>
      </c>
      <c r="X93" s="81" t="str">
        <f t="shared" ref="X93" si="57">IFERROR(X92/X63, " ")</f>
        <v xml:space="preserve"> </v>
      </c>
      <c r="Y93" s="81" t="str">
        <f t="shared" ref="Y93:Z93" si="58">IFERROR(Y92/Y63, " ")</f>
        <v xml:space="preserve"> </v>
      </c>
      <c r="Z93" s="81" t="str">
        <f t="shared" si="58"/>
        <v xml:space="preserve"> </v>
      </c>
      <c r="AA93" s="81" t="str">
        <f t="shared" ref="AA93" si="59">IFERROR(AA92/AA63, " ")</f>
        <v xml:space="preserve"> </v>
      </c>
      <c r="AB93" s="81" t="str">
        <f t="shared" ref="AB93" si="60">IFERROR(AB92/AB63, " ")</f>
        <v xml:space="preserve"> </v>
      </c>
    </row>
    <row r="95" spans="2:28" ht="18" x14ac:dyDescent="0.35">
      <c r="B95" s="123" t="s">
        <v>143</v>
      </c>
    </row>
    <row r="96" spans="2:28" x14ac:dyDescent="0.35">
      <c r="B96" s="69" t="s">
        <v>130</v>
      </c>
    </row>
  </sheetData>
  <mergeCells count="6">
    <mergeCell ref="C1:L1"/>
    <mergeCell ref="M1:AA1"/>
    <mergeCell ref="D37:L37"/>
    <mergeCell ref="M37:AA37"/>
    <mergeCell ref="D66:L66"/>
    <mergeCell ref="M66:AA66"/>
  </mergeCells>
  <printOptions horizontalCentered="1" verticalCentered="1"/>
  <pageMargins left="0.39370078740157483" right="0.31" top="0.74803149606299213" bottom="0.74803149606299213" header="0.31496062992125984" footer="0.31496062992125984"/>
  <pageSetup paperSize="9" scale="32" orientation="landscape" horizontalDpi="200" verticalDpi="200" r:id="rId1"/>
  <ignoredErrors>
    <ignoredError sqref="M17:X17 C17:I17 C6:E6 K7:K10 M31 S26:V26 M34:X34 M32:P32 R32:X32 G14:I14 K23:L26 K17:K22 C24:I25 D22:I22 M25:X25 M22:R22 T22:W22 K13:K14 N16 N23 P23:Q23 K39:L39 C39:I39 M13 N14:Q14 K42:K47 C8:I8 F7:I7 C10:I10 E9:I9 D13:I13 C23 E23:I23 C30:I37 E26:I26 C26:C27 F27:G27 C61:I62 C19:I21 C18:F18 H18:I18 C28:F29 H28:H29 C42:I43 H40 C40:F41 H41:I41 C45:I46 C44:F44 H44 C16:E16 I16 I27 C51:D51 C47 I47 K29:L37 L27:L28 K61:K62 N24:X24 P27:Q27 O28 P29:Q29 N30:Q30 T13:U13 P26 P31:X31 P16:Q16 M33:N33 P33:W33 Q28:T28 T14:X14 T16:X16 T23:U23 U27:X27 S29:T29 S30:X30 M19:X21 M18:T18 V18:X18 V28:X29 W13:X13 W23:X23 X26 G16 F48:I56 K49:K56 C63 E47:G47 C48 C49 C50 C56:D56 C52 C53 C54 C5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H100"/>
  <sheetViews>
    <sheetView showZeros="0" zoomScale="90" zoomScaleNormal="90" workbookViewId="0">
      <pane xSplit="2" ySplit="2" topLeftCell="C3" activePane="bottomRight" state="frozen"/>
      <selection activeCell="AJ35" sqref="AJ35"/>
      <selection pane="topRight" activeCell="AJ35" sqref="AJ35"/>
      <selection pane="bottomLeft" activeCell="AJ35" sqref="AJ35"/>
      <selection pane="bottomRight" activeCell="AJ35" sqref="AJ35"/>
    </sheetView>
  </sheetViews>
  <sheetFormatPr baseColWidth="10" defaultColWidth="11.42578125" defaultRowHeight="15" x14ac:dyDescent="0.35"/>
  <cols>
    <col min="1" max="1" width="2.140625" style="1" customWidth="1"/>
    <col min="2" max="2" width="22.7109375" style="1" customWidth="1"/>
    <col min="3" max="3" width="9.7109375" style="1" customWidth="1"/>
    <col min="4" max="4" width="9.42578125" style="1" customWidth="1"/>
    <col min="5" max="6" width="9.140625" style="1" customWidth="1"/>
    <col min="7" max="7" width="9.5703125" style="1" customWidth="1"/>
    <col min="8" max="8" width="8.5703125" style="1" customWidth="1"/>
    <col min="9" max="9" width="9.140625" style="1" customWidth="1"/>
    <col min="10" max="10" width="9.28515625" style="1" customWidth="1"/>
    <col min="11" max="11" width="10.7109375" style="1" customWidth="1"/>
    <col min="12" max="12" width="11.42578125" style="1" customWidth="1"/>
    <col min="13" max="13" width="10.5703125" style="1" customWidth="1"/>
    <col min="14" max="14" width="9.85546875" style="1" customWidth="1"/>
    <col min="15" max="15" width="12" style="1" customWidth="1"/>
    <col min="16" max="16" width="9.85546875" style="1" customWidth="1"/>
    <col min="17" max="17" width="9.42578125" style="1" customWidth="1"/>
    <col min="18" max="19" width="10.140625" style="1" customWidth="1"/>
    <col min="20" max="20" width="8.7109375" style="1" customWidth="1"/>
    <col min="21" max="21" width="10" style="1" customWidth="1"/>
    <col min="22" max="22" width="9" style="1" customWidth="1"/>
    <col min="23" max="23" width="10.5703125" style="1" customWidth="1"/>
    <col min="24" max="26" width="12.140625" style="1" customWidth="1"/>
    <col min="27" max="27" width="11" style="1" customWidth="1"/>
    <col min="28" max="28" width="9.7109375" style="1" customWidth="1"/>
    <col min="29" max="29" width="7.7109375" style="1" customWidth="1"/>
    <col min="30" max="16384" width="11.42578125" style="1"/>
  </cols>
  <sheetData>
    <row r="1" spans="2:34" x14ac:dyDescent="0.35">
      <c r="C1" s="149" t="s">
        <v>0</v>
      </c>
      <c r="D1" s="150"/>
      <c r="E1" s="150"/>
      <c r="F1" s="150"/>
      <c r="G1" s="150"/>
      <c r="H1" s="150"/>
      <c r="I1" s="150"/>
      <c r="J1" s="150"/>
      <c r="K1" s="150"/>
      <c r="L1" s="151"/>
      <c r="M1" s="149" t="s">
        <v>1</v>
      </c>
      <c r="N1" s="150"/>
      <c r="O1" s="150"/>
      <c r="P1" s="150"/>
      <c r="Q1" s="150"/>
      <c r="R1" s="150"/>
      <c r="S1" s="150"/>
      <c r="T1" s="150"/>
      <c r="U1" s="150"/>
      <c r="V1" s="150"/>
      <c r="W1" s="150"/>
      <c r="X1" s="150"/>
      <c r="Y1" s="150"/>
      <c r="Z1" s="150"/>
      <c r="AA1" s="151"/>
    </row>
    <row r="2" spans="2:34" ht="45.75" customHeight="1" x14ac:dyDescent="0.35">
      <c r="B2" s="2" t="s">
        <v>112</v>
      </c>
      <c r="C2" s="3" t="s">
        <v>83</v>
      </c>
      <c r="D2" s="3" t="s">
        <v>84</v>
      </c>
      <c r="E2" s="3" t="s">
        <v>85</v>
      </c>
      <c r="F2" s="3" t="s">
        <v>86</v>
      </c>
      <c r="G2" s="3" t="s">
        <v>87</v>
      </c>
      <c r="H2" s="113" t="s">
        <v>124</v>
      </c>
      <c r="I2" s="3" t="s">
        <v>89</v>
      </c>
      <c r="J2" s="3" t="s">
        <v>90</v>
      </c>
      <c r="K2" s="3" t="s">
        <v>125</v>
      </c>
      <c r="L2" s="3" t="s">
        <v>10</v>
      </c>
      <c r="M2" s="3" t="s">
        <v>92</v>
      </c>
      <c r="N2" s="3" t="s">
        <v>93</v>
      </c>
      <c r="O2" s="3" t="s">
        <v>94</v>
      </c>
      <c r="P2" s="3" t="s">
        <v>95</v>
      </c>
      <c r="Q2" s="3" t="s">
        <v>96</v>
      </c>
      <c r="R2" s="3" t="s">
        <v>97</v>
      </c>
      <c r="S2" s="3" t="s">
        <v>98</v>
      </c>
      <c r="T2" s="3" t="s">
        <v>99</v>
      </c>
      <c r="U2" s="3" t="s">
        <v>100</v>
      </c>
      <c r="V2" s="3" t="s">
        <v>101</v>
      </c>
      <c r="W2" s="3" t="s">
        <v>126</v>
      </c>
      <c r="X2" s="113" t="s">
        <v>127</v>
      </c>
      <c r="Y2" s="113" t="s">
        <v>128</v>
      </c>
      <c r="Z2" s="113" t="s">
        <v>129</v>
      </c>
      <c r="AA2" s="3" t="s">
        <v>22</v>
      </c>
      <c r="AB2" s="3" t="s">
        <v>23</v>
      </c>
    </row>
    <row r="3" spans="2:34" hidden="1" x14ac:dyDescent="0.35">
      <c r="B3" s="4"/>
      <c r="C3" s="5" t="s">
        <v>24</v>
      </c>
      <c r="D3" s="5" t="s">
        <v>25</v>
      </c>
      <c r="E3" s="5" t="s">
        <v>26</v>
      </c>
      <c r="F3" s="5" t="s">
        <v>27</v>
      </c>
      <c r="G3" s="5" t="s">
        <v>26</v>
      </c>
      <c r="H3" s="5" t="s">
        <v>26</v>
      </c>
      <c r="I3" s="5" t="s">
        <v>27</v>
      </c>
      <c r="J3" s="5" t="s">
        <v>27</v>
      </c>
      <c r="K3" s="5" t="s">
        <v>26</v>
      </c>
      <c r="L3" s="4"/>
      <c r="M3" s="5" t="s">
        <v>27</v>
      </c>
      <c r="N3" s="5" t="s">
        <v>24</v>
      </c>
      <c r="O3" s="5" t="s">
        <v>24</v>
      </c>
      <c r="P3" s="5" t="s">
        <v>24</v>
      </c>
      <c r="Q3" s="5" t="s">
        <v>24</v>
      </c>
      <c r="R3" s="5" t="s">
        <v>24</v>
      </c>
      <c r="S3" s="5" t="s">
        <v>24</v>
      </c>
      <c r="T3" s="5" t="s">
        <v>26</v>
      </c>
      <c r="U3" s="5" t="s">
        <v>26</v>
      </c>
      <c r="V3" s="5" t="s">
        <v>28</v>
      </c>
      <c r="W3" s="5" t="s">
        <v>24</v>
      </c>
      <c r="X3" s="5" t="s">
        <v>24</v>
      </c>
      <c r="Y3" s="5"/>
      <c r="Z3" s="5"/>
      <c r="AA3" s="4"/>
      <c r="AB3" s="4"/>
    </row>
    <row r="4" spans="2:34" s="12" customFormat="1" hidden="1" x14ac:dyDescent="0.35">
      <c r="B4" s="6" t="s">
        <v>29</v>
      </c>
      <c r="C4" s="7">
        <v>7.1948773150458374</v>
      </c>
      <c r="D4" s="7">
        <v>1.2048408151726546</v>
      </c>
      <c r="E4" s="7">
        <v>1.4285829437369013</v>
      </c>
      <c r="F4" s="7">
        <v>11.629353395161814</v>
      </c>
      <c r="G4" s="7">
        <v>2.7778280621747231</v>
      </c>
      <c r="H4" s="7">
        <v>7.2055094621049687</v>
      </c>
      <c r="I4" s="9">
        <v>11.629533262194677</v>
      </c>
      <c r="J4" s="9">
        <v>11.629533262194677</v>
      </c>
      <c r="K4" s="7">
        <v>7.2055163336125405</v>
      </c>
      <c r="L4" s="8"/>
      <c r="M4" s="9">
        <v>11.629533262194677</v>
      </c>
      <c r="N4" s="9">
        <v>10.753851420746319</v>
      </c>
      <c r="O4" s="9">
        <v>8.0654264876862918</v>
      </c>
      <c r="P4" s="9">
        <v>7.5190456431535262</v>
      </c>
      <c r="Q4" s="9">
        <v>7.5190456431535262</v>
      </c>
      <c r="R4" s="9">
        <v>7.1949347853615295</v>
      </c>
      <c r="S4" s="9">
        <v>6.9929791324213628</v>
      </c>
      <c r="T4" s="9">
        <v>1.47057186586893</v>
      </c>
      <c r="U4" s="9">
        <v>1.4491330687278046</v>
      </c>
      <c r="V4" s="7">
        <v>7.2055094621049687</v>
      </c>
      <c r="W4" s="7">
        <v>7.2055094621049687</v>
      </c>
      <c r="X4" s="7">
        <v>7.2055094621049687</v>
      </c>
      <c r="Y4" s="7">
        <v>7.2055094621049687</v>
      </c>
      <c r="Z4" s="7">
        <v>7.2055094621049687</v>
      </c>
      <c r="AA4" s="10"/>
      <c r="AB4" s="11"/>
    </row>
    <row r="5" spans="2:34" s="12" customFormat="1" hidden="1" x14ac:dyDescent="0.35">
      <c r="B5" s="6"/>
      <c r="C5" s="7"/>
      <c r="D5" s="7"/>
      <c r="E5" s="7"/>
      <c r="F5" s="7"/>
      <c r="G5" s="7"/>
      <c r="H5" s="7"/>
      <c r="I5" s="7"/>
      <c r="J5" s="7"/>
      <c r="K5" s="7"/>
      <c r="L5" s="8"/>
      <c r="M5" s="9"/>
      <c r="N5" s="9"/>
      <c r="O5" s="9"/>
      <c r="P5" s="9"/>
      <c r="Q5" s="9"/>
      <c r="R5" s="9"/>
      <c r="S5" s="9"/>
      <c r="T5" s="9"/>
      <c r="U5" s="9"/>
      <c r="V5" s="7"/>
      <c r="W5" s="7"/>
      <c r="X5" s="7"/>
      <c r="Y5" s="7"/>
      <c r="Z5" s="7"/>
      <c r="AA5" s="10"/>
      <c r="AB5" s="11"/>
    </row>
    <row r="6" spans="2:34" s="19" customFormat="1" ht="17.100000000000001" customHeight="1" x14ac:dyDescent="0.25">
      <c r="B6" s="13" t="s">
        <v>30</v>
      </c>
      <c r="C6" s="14"/>
      <c r="D6" s="14"/>
      <c r="E6" s="14"/>
      <c r="F6" s="14">
        <v>1725.8415395286574</v>
      </c>
      <c r="G6" s="14">
        <v>1500.0266223252095</v>
      </c>
      <c r="H6" s="14">
        <v>1812.0666667581802</v>
      </c>
      <c r="I6" s="14">
        <v>49.526087531160286</v>
      </c>
      <c r="J6" s="14"/>
      <c r="K6" s="14">
        <v>54.229844526561379</v>
      </c>
      <c r="L6" s="15"/>
      <c r="M6" s="14">
        <f>SUMIF(M13:M21,"&gt;0")</f>
        <v>12313.328776297623</v>
      </c>
      <c r="N6" s="14">
        <f>SUMIF(N13:N21,"&gt;0")</f>
        <v>464.83522766175963</v>
      </c>
      <c r="O6" s="14">
        <f t="shared" ref="O6:X6" si="0">SUMIF(O13:O21,"&gt;0")</f>
        <v>3765.8950630969248</v>
      </c>
      <c r="P6" s="14">
        <f t="shared" si="0"/>
        <v>86.704867281908705</v>
      </c>
      <c r="Q6" s="14">
        <f t="shared" si="0"/>
        <v>2165.3696075728626</v>
      </c>
      <c r="R6" s="14">
        <f t="shared" si="0"/>
        <v>2720.1049286836014</v>
      </c>
      <c r="S6" s="14">
        <f t="shared" si="0"/>
        <v>6688.8667076658385</v>
      </c>
      <c r="T6" s="14">
        <f t="shared" si="0"/>
        <v>0</v>
      </c>
      <c r="U6" s="14">
        <f t="shared" si="0"/>
        <v>86.735614396169098</v>
      </c>
      <c r="V6" s="14">
        <f t="shared" si="0"/>
        <v>124.47229375407846</v>
      </c>
      <c r="W6" s="14">
        <f t="shared" si="0"/>
        <v>0</v>
      </c>
      <c r="X6" s="14">
        <f t="shared" si="0"/>
        <v>0</v>
      </c>
      <c r="Y6" s="14"/>
      <c r="Z6" s="14"/>
      <c r="AA6" s="16"/>
      <c r="AB6" s="16"/>
      <c r="AC6" s="17"/>
      <c r="AD6" s="18"/>
    </row>
    <row r="7" spans="2:34" s="19" customFormat="1" ht="17.100000000000001" customHeight="1" x14ac:dyDescent="0.25">
      <c r="B7" s="20" t="s">
        <v>31</v>
      </c>
      <c r="C7" s="21">
        <v>15099.393999999995</v>
      </c>
      <c r="D7" s="21">
        <v>0</v>
      </c>
      <c r="E7" s="21">
        <v>47.64173415912343</v>
      </c>
      <c r="F7" s="21"/>
      <c r="G7" s="21"/>
      <c r="H7" s="21"/>
      <c r="I7" s="21"/>
      <c r="J7" s="21"/>
      <c r="K7" s="21"/>
      <c r="L7" s="22"/>
      <c r="M7" s="21"/>
      <c r="N7" s="21">
        <v>5564.4520000000102</v>
      </c>
      <c r="O7" s="21">
        <v>6453.9604000000018</v>
      </c>
      <c r="P7" s="21"/>
      <c r="Q7" s="21">
        <v>932.10499999999956</v>
      </c>
      <c r="R7" s="21">
        <v>13441.271620000003</v>
      </c>
      <c r="S7" s="21">
        <v>3364.9261800000013</v>
      </c>
      <c r="T7" s="21">
        <v>66.680565356702346</v>
      </c>
      <c r="U7" s="21"/>
      <c r="V7" s="21"/>
      <c r="W7" s="21">
        <v>0</v>
      </c>
      <c r="X7" s="21">
        <v>322.22499999999997</v>
      </c>
      <c r="Y7" s="21">
        <v>292.75634999999994</v>
      </c>
      <c r="Z7" s="21">
        <v>10.045</v>
      </c>
      <c r="AA7" s="23"/>
      <c r="AB7" s="23"/>
      <c r="AC7" s="17"/>
    </row>
    <row r="8" spans="2:34" s="19" customFormat="1" ht="17.100000000000001" customHeight="1" x14ac:dyDescent="0.25">
      <c r="B8" s="13" t="s">
        <v>32</v>
      </c>
      <c r="C8" s="14"/>
      <c r="D8" s="14"/>
      <c r="E8" s="14"/>
      <c r="F8" s="14"/>
      <c r="G8" s="14"/>
      <c r="H8" s="14"/>
      <c r="I8" s="14"/>
      <c r="J8" s="14"/>
      <c r="K8" s="14"/>
      <c r="L8" s="15"/>
      <c r="M8" s="14"/>
      <c r="N8" s="14"/>
      <c r="O8" s="14"/>
      <c r="P8" s="14"/>
      <c r="Q8" s="14"/>
      <c r="R8" s="14"/>
      <c r="S8" s="14"/>
      <c r="T8" s="14"/>
      <c r="U8" s="14"/>
      <c r="V8" s="14"/>
      <c r="W8" s="14"/>
      <c r="X8" s="14"/>
      <c r="Y8" s="14"/>
      <c r="Z8" s="14"/>
      <c r="AA8" s="16"/>
      <c r="AB8" s="16"/>
      <c r="AE8" s="73"/>
      <c r="AF8" s="73"/>
      <c r="AG8" s="73"/>
      <c r="AH8" s="73"/>
    </row>
    <row r="9" spans="2:34" s="19" customFormat="1" ht="17.100000000000001" customHeight="1" x14ac:dyDescent="0.25">
      <c r="B9" s="20" t="s">
        <v>33</v>
      </c>
      <c r="C9" s="21">
        <v>1030.7684389930457</v>
      </c>
      <c r="D9" s="21">
        <v>0</v>
      </c>
      <c r="E9" s="21"/>
      <c r="F9" s="21"/>
      <c r="G9" s="21"/>
      <c r="H9" s="21"/>
      <c r="I9" s="21"/>
      <c r="J9" s="21"/>
      <c r="K9" s="21"/>
      <c r="L9" s="22"/>
      <c r="M9" s="21"/>
      <c r="N9" s="21">
        <v>0</v>
      </c>
      <c r="O9" s="21">
        <v>0</v>
      </c>
      <c r="P9" s="21">
        <v>0</v>
      </c>
      <c r="Q9" s="21">
        <v>0</v>
      </c>
      <c r="R9" s="21">
        <v>-846.08116114980373</v>
      </c>
      <c r="S9" s="21">
        <v>242.3067269384002</v>
      </c>
      <c r="T9" s="21"/>
      <c r="U9" s="21"/>
      <c r="V9" s="21"/>
      <c r="W9" s="21"/>
      <c r="X9" s="21"/>
      <c r="Y9" s="21"/>
      <c r="Z9" s="21"/>
      <c r="AA9" s="23"/>
      <c r="AB9" s="23"/>
      <c r="AC9" s="17"/>
      <c r="AE9" s="73"/>
      <c r="AF9" s="73"/>
      <c r="AG9" s="73"/>
      <c r="AH9" s="73"/>
    </row>
    <row r="10" spans="2:34" s="19" customFormat="1" ht="17.100000000000001" customHeight="1" x14ac:dyDescent="0.25">
      <c r="B10" s="13" t="s">
        <v>34</v>
      </c>
      <c r="C10" s="14"/>
      <c r="D10" s="14"/>
      <c r="E10" s="14"/>
      <c r="F10" s="14"/>
      <c r="G10" s="14"/>
      <c r="H10" s="14"/>
      <c r="I10" s="14"/>
      <c r="J10" s="14"/>
      <c r="K10" s="14"/>
      <c r="L10" s="15"/>
      <c r="M10" s="14"/>
      <c r="N10" s="14"/>
      <c r="O10" s="14"/>
      <c r="P10" s="14"/>
      <c r="Q10" s="14"/>
      <c r="R10" s="14"/>
      <c r="S10" s="14"/>
      <c r="T10" s="14"/>
      <c r="U10" s="14"/>
      <c r="V10" s="14"/>
      <c r="W10" s="14"/>
      <c r="X10" s="14"/>
      <c r="Y10" s="14"/>
      <c r="Z10" s="14"/>
      <c r="AA10" s="16"/>
      <c r="AB10" s="16"/>
      <c r="AE10" s="73"/>
      <c r="AF10" s="73"/>
      <c r="AG10" s="73"/>
      <c r="AH10" s="73"/>
    </row>
    <row r="11" spans="2:34" s="19" customFormat="1" ht="17.100000000000001" customHeight="1" x14ac:dyDescent="0.25">
      <c r="B11" s="20" t="s">
        <v>78</v>
      </c>
      <c r="C11" s="21"/>
      <c r="D11" s="21"/>
      <c r="E11" s="21"/>
      <c r="F11" s="21"/>
      <c r="G11" s="21"/>
      <c r="H11" s="21"/>
      <c r="I11" s="21"/>
      <c r="J11" s="21"/>
      <c r="K11" s="21"/>
      <c r="L11" s="21"/>
      <c r="M11" s="21"/>
      <c r="N11" s="21"/>
      <c r="O11" s="21"/>
      <c r="P11" s="21"/>
      <c r="Q11" s="21">
        <v>2688.399573039118</v>
      </c>
      <c r="R11" s="21"/>
      <c r="S11" s="21"/>
      <c r="T11" s="21"/>
      <c r="U11" s="21"/>
      <c r="V11" s="21"/>
      <c r="W11" s="21"/>
      <c r="X11" s="21"/>
      <c r="Y11" s="21"/>
      <c r="Z11" s="21"/>
      <c r="AA11" s="23"/>
      <c r="AB11" s="23"/>
      <c r="AE11" s="84"/>
      <c r="AF11" s="84"/>
      <c r="AG11" s="84"/>
      <c r="AH11" s="84"/>
    </row>
    <row r="12" spans="2:34" s="19" customFormat="1" ht="17.100000000000001" customHeight="1" thickBot="1" x14ac:dyDescent="0.3">
      <c r="B12" s="24" t="s">
        <v>35</v>
      </c>
      <c r="C12" s="25">
        <f>C6+C7-C8+C9-C10-C11</f>
        <v>16130.16243899304</v>
      </c>
      <c r="D12" s="25">
        <f t="shared" ref="D12:K12" si="1">D6+D7-D8+D9-D10-D11</f>
        <v>0</v>
      </c>
      <c r="E12" s="25">
        <f t="shared" si="1"/>
        <v>47.64173415912343</v>
      </c>
      <c r="F12" s="25">
        <f t="shared" si="1"/>
        <v>1725.8415395286574</v>
      </c>
      <c r="G12" s="25">
        <f t="shared" si="1"/>
        <v>1500.0266223252095</v>
      </c>
      <c r="H12" s="25">
        <f t="shared" si="1"/>
        <v>1812.0666667581802</v>
      </c>
      <c r="I12" s="25">
        <f t="shared" si="1"/>
        <v>49.526087531160286</v>
      </c>
      <c r="J12" s="25">
        <f t="shared" si="1"/>
        <v>0</v>
      </c>
      <c r="K12" s="25">
        <f t="shared" si="1"/>
        <v>54.229844526561379</v>
      </c>
      <c r="L12" s="26"/>
      <c r="M12" s="25">
        <f>M6+M7-M8+M9-M10-M11</f>
        <v>12313.328776297623</v>
      </c>
      <c r="N12" s="25">
        <f t="shared" ref="N12:Z12" si="2">N6+N7-N8+N9-N10-N11</f>
        <v>6029.28722766177</v>
      </c>
      <c r="O12" s="25">
        <f t="shared" si="2"/>
        <v>10219.855463096927</v>
      </c>
      <c r="P12" s="25">
        <f t="shared" si="2"/>
        <v>86.704867281908705</v>
      </c>
      <c r="Q12" s="25">
        <f t="shared" si="2"/>
        <v>409.0750345337442</v>
      </c>
      <c r="R12" s="25">
        <f t="shared" si="2"/>
        <v>15315.295387533803</v>
      </c>
      <c r="S12" s="25">
        <f t="shared" si="2"/>
        <v>10296.099614604242</v>
      </c>
      <c r="T12" s="25">
        <f t="shared" si="2"/>
        <v>66.680565356702346</v>
      </c>
      <c r="U12" s="25">
        <f t="shared" si="2"/>
        <v>86.735614396169098</v>
      </c>
      <c r="V12" s="25">
        <f t="shared" si="2"/>
        <v>124.47229375407846</v>
      </c>
      <c r="W12" s="25">
        <f t="shared" si="2"/>
        <v>0</v>
      </c>
      <c r="X12" s="25">
        <f t="shared" si="2"/>
        <v>322.22499999999997</v>
      </c>
      <c r="Y12" s="25">
        <f t="shared" si="2"/>
        <v>292.75634999999994</v>
      </c>
      <c r="Z12" s="25">
        <f t="shared" si="2"/>
        <v>10.045</v>
      </c>
      <c r="AA12" s="27"/>
      <c r="AB12" s="27"/>
      <c r="AC12" s="17"/>
      <c r="AE12" s="73"/>
      <c r="AF12" s="73"/>
      <c r="AG12" s="73"/>
      <c r="AH12" s="73"/>
    </row>
    <row r="13" spans="2:34" s="19" customFormat="1" ht="17.100000000000001" customHeight="1" x14ac:dyDescent="0.25">
      <c r="B13" s="28" t="s">
        <v>36</v>
      </c>
      <c r="C13" s="29">
        <v>-15913.416504372803</v>
      </c>
      <c r="D13" s="29"/>
      <c r="E13" s="29"/>
      <c r="F13" s="29"/>
      <c r="G13" s="29"/>
      <c r="H13" s="29"/>
      <c r="I13" s="29"/>
      <c r="J13" s="29"/>
      <c r="K13" s="29"/>
      <c r="L13" s="30"/>
      <c r="M13" s="29"/>
      <c r="N13" s="29">
        <v>464.83522766175963</v>
      </c>
      <c r="O13" s="29">
        <v>3765.8950630969248</v>
      </c>
      <c r="P13" s="29">
        <v>86.704867281908705</v>
      </c>
      <c r="Q13" s="29">
        <v>2165.3696075728626</v>
      </c>
      <c r="R13" s="29">
        <v>2720.1049286836014</v>
      </c>
      <c r="S13" s="29">
        <v>6688.8667076658385</v>
      </c>
      <c r="T13" s="29"/>
      <c r="U13" s="29"/>
      <c r="V13" s="29">
        <v>124.47229375407846</v>
      </c>
      <c r="W13" s="29"/>
      <c r="X13" s="29"/>
      <c r="Y13" s="29"/>
      <c r="Z13" s="29"/>
      <c r="AA13" s="31"/>
      <c r="AB13" s="31"/>
      <c r="AE13" s="73"/>
      <c r="AF13" s="73"/>
      <c r="AG13" s="73"/>
      <c r="AH13" s="73"/>
    </row>
    <row r="14" spans="2:34" s="19" customFormat="1" ht="17.100000000000001" customHeight="1" x14ac:dyDescent="0.25">
      <c r="B14" s="20" t="s">
        <v>79</v>
      </c>
      <c r="C14" s="21">
        <v>-216.74593462023904</v>
      </c>
      <c r="D14" s="21">
        <v>0</v>
      </c>
      <c r="E14" s="21">
        <v>0</v>
      </c>
      <c r="F14" s="21">
        <v>-1725.8158074266469</v>
      </c>
      <c r="G14" s="21"/>
      <c r="H14" s="21"/>
      <c r="I14" s="21"/>
      <c r="J14" s="21"/>
      <c r="K14" s="21"/>
      <c r="L14" s="22"/>
      <c r="M14" s="21">
        <v>9291.3189999999977</v>
      </c>
      <c r="N14" s="21"/>
      <c r="O14" s="21"/>
      <c r="P14" s="21"/>
      <c r="Q14" s="21"/>
      <c r="R14" s="21">
        <v>-7985.1854587400703</v>
      </c>
      <c r="S14" s="21">
        <v>-7018.6376246951831</v>
      </c>
      <c r="T14" s="21"/>
      <c r="U14" s="21"/>
      <c r="V14" s="21"/>
      <c r="W14" s="21"/>
      <c r="X14" s="21"/>
      <c r="Y14" s="21"/>
      <c r="Z14" s="21"/>
      <c r="AA14" s="23"/>
      <c r="AB14" s="23"/>
      <c r="AE14" s="73"/>
      <c r="AF14" s="73"/>
      <c r="AG14" s="73"/>
      <c r="AH14" s="73"/>
    </row>
    <row r="15" spans="2:34" s="19" customFormat="1" ht="17.100000000000001" customHeight="1" x14ac:dyDescent="0.25">
      <c r="B15" s="13" t="s">
        <v>80</v>
      </c>
      <c r="C15" s="14"/>
      <c r="D15" s="14">
        <v>0</v>
      </c>
      <c r="E15" s="14"/>
      <c r="F15" s="14"/>
      <c r="G15" s="14"/>
      <c r="H15" s="14"/>
      <c r="I15" s="14"/>
      <c r="J15" s="14"/>
      <c r="K15" s="14"/>
      <c r="L15" s="15"/>
      <c r="M15" s="14">
        <v>0</v>
      </c>
      <c r="N15" s="14"/>
      <c r="O15" s="14"/>
      <c r="P15" s="14"/>
      <c r="Q15" s="14"/>
      <c r="R15" s="14">
        <v>0</v>
      </c>
      <c r="S15" s="14">
        <v>0</v>
      </c>
      <c r="T15" s="14"/>
      <c r="U15" s="14"/>
      <c r="V15" s="14"/>
      <c r="W15" s="14"/>
      <c r="X15" s="14"/>
      <c r="Y15" s="14"/>
      <c r="Z15" s="14"/>
      <c r="AA15" s="16"/>
      <c r="AB15" s="16"/>
      <c r="AE15" s="73"/>
      <c r="AF15" s="73"/>
      <c r="AG15" s="73"/>
      <c r="AH15" s="73"/>
    </row>
    <row r="16" spans="2:34" s="19" customFormat="1" ht="17.100000000000001" customHeight="1" x14ac:dyDescent="0.25">
      <c r="B16" s="20" t="s">
        <v>37</v>
      </c>
      <c r="C16" s="21"/>
      <c r="D16" s="21"/>
      <c r="E16" s="21"/>
      <c r="F16" s="21">
        <v>-2.5732102010818585E-2</v>
      </c>
      <c r="G16" s="21"/>
      <c r="H16" s="21">
        <v>-143.92948842036611</v>
      </c>
      <c r="I16" s="21"/>
      <c r="J16" s="21"/>
      <c r="K16" s="21">
        <v>-15.502095822780962</v>
      </c>
      <c r="L16" s="22"/>
      <c r="M16" s="21">
        <v>3022.0097762976256</v>
      </c>
      <c r="N16" s="21"/>
      <c r="O16" s="21">
        <v>-93.530028407467555</v>
      </c>
      <c r="P16" s="21"/>
      <c r="Q16" s="21"/>
      <c r="R16" s="21">
        <v>-3035.2123923984441</v>
      </c>
      <c r="S16" s="21">
        <v>-2191.0559335503413</v>
      </c>
      <c r="T16" s="21"/>
      <c r="U16" s="21"/>
      <c r="V16" s="21"/>
      <c r="W16" s="21"/>
      <c r="X16" s="21"/>
      <c r="Y16" s="21"/>
      <c r="Z16" s="21"/>
      <c r="AA16" s="23"/>
      <c r="AB16" s="23"/>
      <c r="AE16" s="73"/>
      <c r="AF16" s="73"/>
      <c r="AG16" s="73"/>
      <c r="AH16" s="73"/>
    </row>
    <row r="17" spans="2:34" s="19" customFormat="1" ht="17.100000000000001" customHeight="1" x14ac:dyDescent="0.25">
      <c r="B17" s="13" t="s">
        <v>38</v>
      </c>
      <c r="C17" s="14"/>
      <c r="D17" s="14"/>
      <c r="E17" s="14"/>
      <c r="F17" s="14"/>
      <c r="G17" s="14"/>
      <c r="H17" s="14"/>
      <c r="I17" s="14"/>
      <c r="J17" s="14"/>
      <c r="K17" s="14"/>
      <c r="L17" s="15"/>
      <c r="M17" s="14"/>
      <c r="N17" s="14"/>
      <c r="O17" s="14"/>
      <c r="P17" s="14"/>
      <c r="Q17" s="14"/>
      <c r="R17" s="14"/>
      <c r="S17" s="14"/>
      <c r="T17" s="14"/>
      <c r="U17" s="14"/>
      <c r="V17" s="14"/>
      <c r="W17" s="14"/>
      <c r="X17" s="14"/>
      <c r="Y17" s="14"/>
      <c r="Z17" s="14"/>
      <c r="AA17" s="16"/>
      <c r="AB17" s="16"/>
      <c r="AE17" s="73"/>
      <c r="AF17" s="73"/>
      <c r="AG17" s="73"/>
      <c r="AH17" s="73"/>
    </row>
    <row r="18" spans="2:34" s="19" customFormat="1" ht="17.100000000000001" customHeight="1" x14ac:dyDescent="0.25">
      <c r="B18" s="20" t="s">
        <v>39</v>
      </c>
      <c r="C18" s="21"/>
      <c r="D18" s="21"/>
      <c r="E18" s="21"/>
      <c r="F18" s="21"/>
      <c r="G18" s="21">
        <v>-303.8768648697523</v>
      </c>
      <c r="H18" s="21"/>
      <c r="I18" s="21"/>
      <c r="J18" s="21"/>
      <c r="K18" s="21"/>
      <c r="L18" s="22"/>
      <c r="M18" s="21"/>
      <c r="N18" s="21"/>
      <c r="O18" s="21"/>
      <c r="P18" s="21"/>
      <c r="Q18" s="21"/>
      <c r="R18" s="21"/>
      <c r="S18" s="21"/>
      <c r="T18" s="21"/>
      <c r="U18" s="21">
        <v>86.735614396169098</v>
      </c>
      <c r="V18" s="21"/>
      <c r="W18" s="21"/>
      <c r="X18" s="21"/>
      <c r="Y18" s="21"/>
      <c r="Z18" s="21"/>
      <c r="AA18" s="23"/>
      <c r="AB18" s="23"/>
    </row>
    <row r="19" spans="2:34" s="19" customFormat="1" ht="17.100000000000001" customHeight="1" x14ac:dyDescent="0.25">
      <c r="B19" s="13" t="s">
        <v>40</v>
      </c>
      <c r="C19" s="14"/>
      <c r="D19" s="14"/>
      <c r="E19" s="14"/>
      <c r="F19" s="14"/>
      <c r="G19" s="14"/>
      <c r="H19" s="14"/>
      <c r="I19" s="14"/>
      <c r="J19" s="14"/>
      <c r="K19" s="14"/>
      <c r="L19" s="15"/>
      <c r="M19" s="14"/>
      <c r="N19" s="14"/>
      <c r="O19" s="14"/>
      <c r="P19" s="14"/>
      <c r="Q19" s="14"/>
      <c r="R19" s="14"/>
      <c r="S19" s="14"/>
      <c r="T19" s="14"/>
      <c r="U19" s="14"/>
      <c r="V19" s="14"/>
      <c r="W19" s="14"/>
      <c r="X19" s="14"/>
      <c r="Y19" s="14"/>
      <c r="Z19" s="14"/>
      <c r="AA19" s="16"/>
      <c r="AB19" s="16"/>
    </row>
    <row r="20" spans="2:34" s="19" customFormat="1" ht="17.100000000000001" customHeight="1" x14ac:dyDescent="0.25">
      <c r="B20" s="20" t="s">
        <v>41</v>
      </c>
      <c r="C20" s="21"/>
      <c r="D20" s="21"/>
      <c r="E20" s="21"/>
      <c r="F20" s="21"/>
      <c r="G20" s="21"/>
      <c r="H20" s="21"/>
      <c r="I20" s="21"/>
      <c r="J20" s="21"/>
      <c r="K20" s="21"/>
      <c r="L20" s="22"/>
      <c r="M20" s="21"/>
      <c r="N20" s="21"/>
      <c r="O20" s="21"/>
      <c r="P20" s="21"/>
      <c r="Q20" s="21"/>
      <c r="R20" s="21"/>
      <c r="S20" s="21"/>
      <c r="T20" s="21"/>
      <c r="U20" s="21"/>
      <c r="V20" s="21"/>
      <c r="W20" s="21"/>
      <c r="X20" s="21"/>
      <c r="Y20" s="21"/>
      <c r="Z20" s="21"/>
      <c r="AA20" s="23"/>
      <c r="AB20" s="23"/>
      <c r="AE20" s="143"/>
      <c r="AF20" s="143"/>
      <c r="AG20" s="143"/>
      <c r="AH20" s="143"/>
    </row>
    <row r="21" spans="2:34" s="19" customFormat="1" ht="17.100000000000001" customHeight="1" x14ac:dyDescent="0.25">
      <c r="B21" s="13" t="s">
        <v>42</v>
      </c>
      <c r="C21" s="14"/>
      <c r="D21" s="14"/>
      <c r="E21" s="14"/>
      <c r="F21" s="14"/>
      <c r="G21" s="14"/>
      <c r="H21" s="14"/>
      <c r="I21" s="14"/>
      <c r="J21" s="14"/>
      <c r="K21" s="14"/>
      <c r="L21" s="15"/>
      <c r="M21" s="14"/>
      <c r="N21" s="14"/>
      <c r="O21" s="14"/>
      <c r="P21" s="14"/>
      <c r="Q21" s="14"/>
      <c r="R21" s="14"/>
      <c r="S21" s="14"/>
      <c r="T21" s="14"/>
      <c r="U21" s="14"/>
      <c r="V21" s="14"/>
      <c r="W21" s="14"/>
      <c r="X21" s="14"/>
      <c r="Y21" s="14"/>
      <c r="Z21" s="14"/>
      <c r="AA21" s="16"/>
      <c r="AB21" s="16"/>
      <c r="AE21" s="143"/>
      <c r="AF21" s="143"/>
      <c r="AG21" s="143"/>
      <c r="AH21" s="143"/>
    </row>
    <row r="22" spans="2:34" s="19" customFormat="1" ht="17.100000000000001" customHeight="1" thickBot="1" x14ac:dyDescent="0.3">
      <c r="B22" s="32" t="s">
        <v>43</v>
      </c>
      <c r="C22" s="33">
        <f>SUM(C13:C21)</f>
        <v>-16130.162438993042</v>
      </c>
      <c r="D22" s="33">
        <f t="shared" ref="D22:K22" si="3">SUM(D13:D21)</f>
        <v>0</v>
      </c>
      <c r="E22" s="33">
        <f t="shared" si="3"/>
        <v>0</v>
      </c>
      <c r="F22" s="33">
        <f t="shared" si="3"/>
        <v>-1725.8415395286577</v>
      </c>
      <c r="G22" s="33">
        <f t="shared" si="3"/>
        <v>-303.8768648697523</v>
      </c>
      <c r="H22" s="33">
        <f t="shared" si="3"/>
        <v>-143.92948842036611</v>
      </c>
      <c r="I22" s="33">
        <f t="shared" si="3"/>
        <v>0</v>
      </c>
      <c r="J22" s="33"/>
      <c r="K22" s="33">
        <f t="shared" si="3"/>
        <v>-15.502095822780962</v>
      </c>
      <c r="L22" s="33"/>
      <c r="M22" s="33">
        <f>SUMIF(M13:M21,"&lt;0")</f>
        <v>0</v>
      </c>
      <c r="N22" s="33">
        <f t="shared" ref="N22:Z22" si="4">SUMIF(N13:N21,"&lt;0")</f>
        <v>0</v>
      </c>
      <c r="O22" s="33">
        <f t="shared" si="4"/>
        <v>-93.530028407467555</v>
      </c>
      <c r="P22" s="33">
        <f t="shared" si="4"/>
        <v>0</v>
      </c>
      <c r="Q22" s="33">
        <f t="shared" si="4"/>
        <v>0</v>
      </c>
      <c r="R22" s="33">
        <f t="shared" si="4"/>
        <v>-11020.397851138514</v>
      </c>
      <c r="S22" s="33">
        <f>SUMIF(S13:S21,"&lt;0")</f>
        <v>-9209.6935582455244</v>
      </c>
      <c r="T22" s="33">
        <f t="shared" si="4"/>
        <v>0</v>
      </c>
      <c r="U22" s="33">
        <f t="shared" si="4"/>
        <v>0</v>
      </c>
      <c r="V22" s="33">
        <f t="shared" si="4"/>
        <v>0</v>
      </c>
      <c r="W22" s="33">
        <f t="shared" si="4"/>
        <v>0</v>
      </c>
      <c r="X22" s="33">
        <f t="shared" si="4"/>
        <v>0</v>
      </c>
      <c r="Y22" s="33">
        <f t="shared" si="4"/>
        <v>0</v>
      </c>
      <c r="Z22" s="33">
        <f t="shared" si="4"/>
        <v>0</v>
      </c>
      <c r="AA22" s="34"/>
      <c r="AB22" s="34"/>
      <c r="AE22" s="143"/>
      <c r="AF22" s="143"/>
      <c r="AG22" s="143"/>
      <c r="AH22" s="143"/>
    </row>
    <row r="23" spans="2:34" s="19" customFormat="1" ht="17.100000000000001" customHeight="1" x14ac:dyDescent="0.25">
      <c r="B23" s="28" t="s">
        <v>44</v>
      </c>
      <c r="C23" s="29"/>
      <c r="D23" s="29">
        <v>0</v>
      </c>
      <c r="E23" s="29"/>
      <c r="F23" s="29"/>
      <c r="G23" s="29"/>
      <c r="H23" s="29"/>
      <c r="I23" s="29"/>
      <c r="J23" s="29"/>
      <c r="K23" s="29"/>
      <c r="L23" s="35"/>
      <c r="M23" s="29">
        <v>339.14050032458135</v>
      </c>
      <c r="N23" s="29"/>
      <c r="O23" s="29">
        <v>30.940242278723183</v>
      </c>
      <c r="P23" s="29"/>
      <c r="Q23" s="29"/>
      <c r="R23" s="29">
        <v>2.4314732414111693</v>
      </c>
      <c r="S23" s="29">
        <v>390.2638297732147</v>
      </c>
      <c r="T23" s="29"/>
      <c r="U23" s="29"/>
      <c r="V23" s="29">
        <v>124.47229375407846</v>
      </c>
      <c r="W23" s="29"/>
      <c r="X23" s="29"/>
      <c r="Y23" s="29"/>
      <c r="Z23" s="29"/>
      <c r="AA23" s="31"/>
      <c r="AB23" s="31"/>
      <c r="AE23" s="143"/>
      <c r="AF23" s="143"/>
      <c r="AG23" s="143"/>
      <c r="AH23" s="143"/>
    </row>
    <row r="24" spans="2:34" s="19" customFormat="1" ht="17.100000000000001" customHeight="1" x14ac:dyDescent="0.25">
      <c r="B24" s="20" t="s">
        <v>45</v>
      </c>
      <c r="C24" s="21"/>
      <c r="D24" s="21"/>
      <c r="E24" s="21"/>
      <c r="F24" s="21"/>
      <c r="G24" s="21"/>
      <c r="H24" s="21"/>
      <c r="I24" s="21"/>
      <c r="J24" s="21"/>
      <c r="K24" s="21"/>
      <c r="L24" s="36"/>
      <c r="M24" s="21">
        <v>1357.3913999999997</v>
      </c>
      <c r="N24" s="21"/>
      <c r="O24" s="21"/>
      <c r="P24" s="21"/>
      <c r="Q24" s="21"/>
      <c r="R24" s="21"/>
      <c r="S24" s="21"/>
      <c r="T24" s="21"/>
      <c r="U24" s="21"/>
      <c r="V24" s="21"/>
      <c r="W24" s="21"/>
      <c r="X24" s="21"/>
      <c r="Y24" s="21"/>
      <c r="Z24" s="21"/>
      <c r="AA24" s="23"/>
      <c r="AB24" s="23"/>
    </row>
    <row r="25" spans="2:34" s="19" customFormat="1" ht="17.100000000000001" customHeight="1" thickBot="1" x14ac:dyDescent="0.3">
      <c r="B25" s="109" t="s">
        <v>46</v>
      </c>
      <c r="C25" s="110">
        <f>IFERROR(C12+C22-C32-C24-C23-C33, " ")</f>
        <v>-1.8189894035458565E-12</v>
      </c>
      <c r="D25" s="110">
        <f t="shared" ref="D25:Z25" si="5">IFERROR(D12+D22-D32-D24-D23-D33, " ")</f>
        <v>0</v>
      </c>
      <c r="E25" s="110">
        <f t="shared" si="5"/>
        <v>-0.15375685507025594</v>
      </c>
      <c r="F25" s="110">
        <f t="shared" si="5"/>
        <v>-2.2737367544323206E-13</v>
      </c>
      <c r="G25" s="110">
        <f t="shared" si="5"/>
        <v>-2.2737367544323206E-13</v>
      </c>
      <c r="H25" s="110">
        <f t="shared" si="5"/>
        <v>0</v>
      </c>
      <c r="I25" s="110">
        <f t="shared" si="5"/>
        <v>-7.1054273576010019E-15</v>
      </c>
      <c r="J25" s="110"/>
      <c r="K25" s="110">
        <f t="shared" si="5"/>
        <v>7.1054273576010019E-15</v>
      </c>
      <c r="L25" s="110"/>
      <c r="M25" s="110">
        <f t="shared" si="5"/>
        <v>263.87111257967013</v>
      </c>
      <c r="N25" s="110">
        <f t="shared" si="5"/>
        <v>-120.2422665484155</v>
      </c>
      <c r="O25" s="110">
        <f t="shared" si="5"/>
        <v>-1.3642420526593924E-12</v>
      </c>
      <c r="P25" s="110">
        <f t="shared" si="5"/>
        <v>-0.32931294737066708</v>
      </c>
      <c r="Q25" s="110">
        <f t="shared" si="5"/>
        <v>-5.6843418860808015E-14</v>
      </c>
      <c r="R25" s="110">
        <f t="shared" si="5"/>
        <v>-6.4603154970534717</v>
      </c>
      <c r="S25" s="110">
        <f t="shared" si="5"/>
        <v>5.6843418860808015E-14</v>
      </c>
      <c r="T25" s="110">
        <f t="shared" si="5"/>
        <v>0</v>
      </c>
      <c r="U25" s="110">
        <f t="shared" si="5"/>
        <v>-1.4210854715202004E-14</v>
      </c>
      <c r="V25" s="110">
        <f t="shared" si="5"/>
        <v>0</v>
      </c>
      <c r="W25" s="110">
        <f t="shared" si="5"/>
        <v>0</v>
      </c>
      <c r="X25" s="110">
        <f t="shared" si="5"/>
        <v>0</v>
      </c>
      <c r="Y25" s="110">
        <f t="shared" si="5"/>
        <v>0</v>
      </c>
      <c r="Z25" s="110">
        <f t="shared" si="5"/>
        <v>0</v>
      </c>
      <c r="AA25" s="110"/>
      <c r="AB25" s="110"/>
      <c r="AE25" s="73"/>
      <c r="AF25" s="73"/>
      <c r="AG25" s="73"/>
      <c r="AH25" s="73"/>
    </row>
    <row r="26" spans="2:34" s="19" customFormat="1" ht="17.100000000000001" customHeight="1" x14ac:dyDescent="0.25">
      <c r="B26" s="118" t="s">
        <v>135</v>
      </c>
      <c r="C26" s="29"/>
      <c r="D26" s="29">
        <v>0</v>
      </c>
      <c r="E26" s="29"/>
      <c r="F26" s="29"/>
      <c r="G26" s="29"/>
      <c r="H26" s="29"/>
      <c r="I26" s="29"/>
      <c r="J26" s="29"/>
      <c r="K26" s="29"/>
      <c r="L26" s="35"/>
      <c r="M26" s="29">
        <v>0</v>
      </c>
      <c r="N26" s="29">
        <v>1729.0589717235582</v>
      </c>
      <c r="O26" s="29">
        <v>8730.3757778571235</v>
      </c>
      <c r="P26" s="29"/>
      <c r="Q26" s="29">
        <v>409.07503453374426</v>
      </c>
      <c r="R26" s="29">
        <v>3268.9060729616313</v>
      </c>
      <c r="S26" s="29"/>
      <c r="T26" s="29"/>
      <c r="U26" s="29"/>
      <c r="V26" s="29"/>
      <c r="W26" s="29">
        <v>0</v>
      </c>
      <c r="X26" s="29"/>
      <c r="Y26" s="29"/>
      <c r="Z26" s="29"/>
      <c r="AA26" s="31"/>
      <c r="AB26" s="31"/>
      <c r="AE26" s="73"/>
      <c r="AF26" s="73"/>
      <c r="AG26" s="73"/>
      <c r="AH26" s="73"/>
    </row>
    <row r="27" spans="2:34" s="19" customFormat="1" ht="17.100000000000001" customHeight="1" x14ac:dyDescent="0.25">
      <c r="B27" s="121" t="s">
        <v>136</v>
      </c>
      <c r="C27" s="21"/>
      <c r="D27" s="21">
        <v>0</v>
      </c>
      <c r="E27" s="21">
        <v>47.795491014193686</v>
      </c>
      <c r="F27" s="21"/>
      <c r="G27" s="21"/>
      <c r="H27" s="21">
        <v>1668.137178337814</v>
      </c>
      <c r="I27" s="21"/>
      <c r="J27" s="21"/>
      <c r="K27" s="21">
        <v>24.524540199757372</v>
      </c>
      <c r="L27" s="36"/>
      <c r="M27" s="21">
        <v>3713.5993134063233</v>
      </c>
      <c r="N27" s="21">
        <v>343.30160031122733</v>
      </c>
      <c r="O27" s="21">
        <v>6.2226023559031818</v>
      </c>
      <c r="P27" s="21"/>
      <c r="Q27" s="21"/>
      <c r="R27" s="21">
        <v>690.8362691341016</v>
      </c>
      <c r="S27" s="21">
        <v>696.1422265855025</v>
      </c>
      <c r="T27" s="21">
        <v>66.680565356702346</v>
      </c>
      <c r="U27" s="21"/>
      <c r="V27" s="21"/>
      <c r="W27" s="21"/>
      <c r="X27" s="21"/>
      <c r="Y27" s="21"/>
      <c r="Z27" s="21"/>
      <c r="AA27" s="23"/>
      <c r="AB27" s="37"/>
      <c r="AE27" s="73"/>
      <c r="AF27" s="73"/>
      <c r="AG27" s="73"/>
      <c r="AH27" s="73"/>
    </row>
    <row r="28" spans="2:34" s="19" customFormat="1" ht="17.100000000000001" customHeight="1" x14ac:dyDescent="0.25">
      <c r="B28" s="120" t="s">
        <v>137</v>
      </c>
      <c r="C28" s="14"/>
      <c r="D28" s="14"/>
      <c r="E28" s="14"/>
      <c r="F28" s="14"/>
      <c r="G28" s="14">
        <v>1196.0721210818951</v>
      </c>
      <c r="H28" s="14"/>
      <c r="I28" s="14">
        <v>46.858045829348598</v>
      </c>
      <c r="J28" s="14"/>
      <c r="K28" s="14">
        <v>14.203208504023042</v>
      </c>
      <c r="L28" s="38"/>
      <c r="M28" s="14">
        <v>3554.1570168376434</v>
      </c>
      <c r="N28" s="14">
        <v>3480.0761402854982</v>
      </c>
      <c r="O28" s="14"/>
      <c r="P28" s="14">
        <v>87.034180229279372</v>
      </c>
      <c r="Q28" s="14"/>
      <c r="R28" s="14"/>
      <c r="S28" s="14"/>
      <c r="T28" s="14"/>
      <c r="U28" s="14">
        <v>84.228932996545126</v>
      </c>
      <c r="V28" s="14"/>
      <c r="W28" s="14"/>
      <c r="X28" s="14"/>
      <c r="Y28" s="14"/>
      <c r="Z28" s="14"/>
      <c r="AA28" s="16"/>
      <c r="AB28" s="16"/>
      <c r="AE28" s="73"/>
      <c r="AF28" s="73"/>
      <c r="AG28" s="73"/>
      <c r="AH28" s="73"/>
    </row>
    <row r="29" spans="2:34" s="19" customFormat="1" ht="17.100000000000001" customHeight="1" x14ac:dyDescent="0.25">
      <c r="B29" s="121" t="s">
        <v>138</v>
      </c>
      <c r="C29" s="21"/>
      <c r="D29" s="21"/>
      <c r="E29" s="21"/>
      <c r="F29" s="21"/>
      <c r="G29" s="21">
        <v>7.7636373562166253E-2</v>
      </c>
      <c r="H29" s="21"/>
      <c r="I29" s="21">
        <v>2.6680417018116951</v>
      </c>
      <c r="J29" s="21"/>
      <c r="K29" s="21"/>
      <c r="L29" s="36"/>
      <c r="M29" s="21">
        <v>1873.8800452416128</v>
      </c>
      <c r="N29" s="21">
        <v>472.76993226044664</v>
      </c>
      <c r="O29" s="21">
        <v>0.10790575680514332</v>
      </c>
      <c r="P29" s="21"/>
      <c r="Q29" s="21"/>
      <c r="R29" s="21">
        <v>122.51925277725718</v>
      </c>
      <c r="S29" s="21"/>
      <c r="T29" s="21"/>
      <c r="U29" s="21">
        <v>2.5066813996239818</v>
      </c>
      <c r="V29" s="21"/>
      <c r="W29" s="21"/>
      <c r="X29" s="21"/>
      <c r="Y29" s="21"/>
      <c r="Z29" s="21"/>
      <c r="AA29" s="23"/>
      <c r="AB29" s="23"/>
      <c r="AE29" s="73"/>
      <c r="AF29" s="73"/>
      <c r="AG29" s="73"/>
      <c r="AH29" s="73"/>
    </row>
    <row r="30" spans="2:34" s="19" customFormat="1" ht="17.100000000000001" customHeight="1" x14ac:dyDescent="0.25">
      <c r="B30" s="120" t="s">
        <v>139</v>
      </c>
      <c r="C30" s="14"/>
      <c r="D30" s="14"/>
      <c r="E30" s="14"/>
      <c r="F30" s="14"/>
      <c r="G30" s="14"/>
      <c r="H30" s="14"/>
      <c r="I30" s="14"/>
      <c r="J30" s="14"/>
      <c r="K30" s="14"/>
      <c r="L30" s="38"/>
      <c r="M30" s="14">
        <v>1211.2893879077924</v>
      </c>
      <c r="N30" s="14"/>
      <c r="O30" s="14"/>
      <c r="P30" s="14"/>
      <c r="Q30" s="14"/>
      <c r="R30" s="14">
        <v>216.66478377794101</v>
      </c>
      <c r="S30" s="14"/>
      <c r="T30" s="14"/>
      <c r="U30" s="14"/>
      <c r="V30" s="14"/>
      <c r="W30" s="14"/>
      <c r="X30" s="14"/>
      <c r="Y30" s="14"/>
      <c r="Z30" s="14"/>
      <c r="AA30" s="16"/>
      <c r="AB30" s="16"/>
    </row>
    <row r="31" spans="2:34" s="19" customFormat="1" ht="17.100000000000001" customHeight="1" x14ac:dyDescent="0.25">
      <c r="B31" s="121" t="s">
        <v>140</v>
      </c>
      <c r="C31" s="21"/>
      <c r="D31" s="21"/>
      <c r="E31" s="21"/>
      <c r="F31" s="21"/>
      <c r="G31" s="21"/>
      <c r="H31" s="21"/>
      <c r="I31" s="21"/>
      <c r="J31" s="21"/>
      <c r="K31" s="21"/>
      <c r="L31" s="36"/>
      <c r="M31" s="21"/>
      <c r="N31" s="21">
        <v>124.32284962945542</v>
      </c>
      <c r="O31" s="21">
        <v>152.00945757070079</v>
      </c>
      <c r="P31" s="21"/>
      <c r="Q31" s="21"/>
      <c r="R31" s="21"/>
      <c r="S31" s="21"/>
      <c r="T31" s="21"/>
      <c r="U31" s="21"/>
      <c r="V31" s="21"/>
      <c r="W31" s="21"/>
      <c r="X31" s="21"/>
      <c r="Y31" s="21"/>
      <c r="Z31" s="21"/>
      <c r="AA31" s="23"/>
      <c r="AB31" s="23"/>
    </row>
    <row r="32" spans="2:34" s="19" customFormat="1" ht="17.100000000000001" customHeight="1" x14ac:dyDescent="0.25">
      <c r="B32" s="39" t="s">
        <v>51</v>
      </c>
      <c r="C32" s="40">
        <f t="shared" ref="C32:K32" si="6">SUM(C26:C31)</f>
        <v>0</v>
      </c>
      <c r="D32" s="40">
        <f t="shared" si="6"/>
        <v>0</v>
      </c>
      <c r="E32" s="40">
        <f t="shared" si="6"/>
        <v>47.795491014193686</v>
      </c>
      <c r="F32" s="40">
        <f t="shared" si="6"/>
        <v>0</v>
      </c>
      <c r="G32" s="40">
        <f t="shared" si="6"/>
        <v>1196.1497574554573</v>
      </c>
      <c r="H32" s="40">
        <f t="shared" si="6"/>
        <v>1668.137178337814</v>
      </c>
      <c r="I32" s="40">
        <f t="shared" ref="I32" si="7">SUM(I26:I31)</f>
        <v>49.526087531160293</v>
      </c>
      <c r="J32" s="40"/>
      <c r="K32" s="40">
        <f t="shared" si="6"/>
        <v>38.727748703780414</v>
      </c>
      <c r="L32" s="40"/>
      <c r="M32" s="40">
        <f t="shared" ref="M32:Z32" si="8">SUM(M26:M31)</f>
        <v>10352.925763393372</v>
      </c>
      <c r="N32" s="40">
        <f t="shared" si="8"/>
        <v>6149.5294942101855</v>
      </c>
      <c r="O32" s="40">
        <f>SUM(O26:O31)</f>
        <v>8888.7157435405334</v>
      </c>
      <c r="P32" s="40">
        <f t="shared" si="8"/>
        <v>87.034180229279372</v>
      </c>
      <c r="Q32" s="40">
        <f t="shared" si="8"/>
        <v>409.07503453374426</v>
      </c>
      <c r="R32" s="40">
        <f t="shared" si="8"/>
        <v>4298.9263786509309</v>
      </c>
      <c r="S32" s="40">
        <f t="shared" si="8"/>
        <v>696.1422265855025</v>
      </c>
      <c r="T32" s="40">
        <f t="shared" si="8"/>
        <v>66.680565356702346</v>
      </c>
      <c r="U32" s="40">
        <f t="shared" si="8"/>
        <v>86.735614396169112</v>
      </c>
      <c r="V32" s="40">
        <f t="shared" si="8"/>
        <v>0</v>
      </c>
      <c r="W32" s="40">
        <f t="shared" si="8"/>
        <v>0</v>
      </c>
      <c r="X32" s="40">
        <f t="shared" si="8"/>
        <v>0</v>
      </c>
      <c r="Y32" s="40">
        <f t="shared" si="8"/>
        <v>0</v>
      </c>
      <c r="Z32" s="40">
        <f t="shared" si="8"/>
        <v>0</v>
      </c>
      <c r="AA32" s="40"/>
      <c r="AB32" s="40"/>
      <c r="AC32" s="71"/>
    </row>
    <row r="33" spans="2:29" s="19" customFormat="1" ht="17.100000000000001" customHeight="1" x14ac:dyDescent="0.25">
      <c r="B33" s="13" t="s">
        <v>52</v>
      </c>
      <c r="C33" s="14"/>
      <c r="D33" s="14"/>
      <c r="E33" s="14"/>
      <c r="F33" s="14"/>
      <c r="G33" s="14"/>
      <c r="H33" s="14"/>
      <c r="I33" s="14"/>
      <c r="J33" s="14"/>
      <c r="K33" s="14"/>
      <c r="L33" s="38"/>
      <c r="M33" s="14"/>
      <c r="N33" s="14"/>
      <c r="O33" s="14">
        <v>1206.669448870204</v>
      </c>
      <c r="P33" s="14"/>
      <c r="Q33" s="14"/>
      <c r="R33" s="14"/>
      <c r="S33" s="14"/>
      <c r="T33" s="14"/>
      <c r="U33" s="14"/>
      <c r="V33" s="14"/>
      <c r="W33" s="14"/>
      <c r="X33" s="14">
        <v>322.22499999999997</v>
      </c>
      <c r="Y33" s="14">
        <v>292.75634999999994</v>
      </c>
      <c r="Z33" s="14">
        <v>10.045</v>
      </c>
      <c r="AA33" s="16"/>
      <c r="AB33" s="16"/>
    </row>
    <row r="34" spans="2:29" s="19" customFormat="1" ht="17.100000000000001" customHeight="1" thickBot="1" x14ac:dyDescent="0.3">
      <c r="B34" s="32" t="s">
        <v>53</v>
      </c>
      <c r="C34" s="33">
        <f t="shared" ref="C34:K34" si="9">C33+C32</f>
        <v>0</v>
      </c>
      <c r="D34" s="33">
        <f t="shared" si="9"/>
        <v>0</v>
      </c>
      <c r="E34" s="33">
        <f t="shared" si="9"/>
        <v>47.795491014193686</v>
      </c>
      <c r="F34" s="33">
        <f t="shared" si="9"/>
        <v>0</v>
      </c>
      <c r="G34" s="33">
        <f t="shared" si="9"/>
        <v>1196.1497574554573</v>
      </c>
      <c r="H34" s="33">
        <f t="shared" si="9"/>
        <v>1668.137178337814</v>
      </c>
      <c r="I34" s="33">
        <f t="shared" si="9"/>
        <v>49.526087531160293</v>
      </c>
      <c r="J34" s="33"/>
      <c r="K34" s="33">
        <f t="shared" si="9"/>
        <v>38.727748703780414</v>
      </c>
      <c r="L34" s="41"/>
      <c r="M34" s="33">
        <f>M33+M32</f>
        <v>10352.925763393372</v>
      </c>
      <c r="N34" s="33">
        <f t="shared" ref="N34:R34" si="10">N33+N32</f>
        <v>6149.5294942101855</v>
      </c>
      <c r="O34" s="33">
        <f t="shared" si="10"/>
        <v>10095.385192410737</v>
      </c>
      <c r="P34" s="33">
        <f t="shared" si="10"/>
        <v>87.034180229279372</v>
      </c>
      <c r="Q34" s="33">
        <f t="shared" si="10"/>
        <v>409.07503453374426</v>
      </c>
      <c r="R34" s="33">
        <f t="shared" si="10"/>
        <v>4298.9263786509309</v>
      </c>
      <c r="S34" s="33">
        <f>S33+S32</f>
        <v>696.1422265855025</v>
      </c>
      <c r="T34" s="33">
        <f t="shared" ref="T34:Z34" si="11">T33+T32</f>
        <v>66.680565356702346</v>
      </c>
      <c r="U34" s="33">
        <f t="shared" si="11"/>
        <v>86.735614396169112</v>
      </c>
      <c r="V34" s="33">
        <f t="shared" si="11"/>
        <v>0</v>
      </c>
      <c r="W34" s="33">
        <f t="shared" si="11"/>
        <v>0</v>
      </c>
      <c r="X34" s="33">
        <f t="shared" si="11"/>
        <v>322.22499999999997</v>
      </c>
      <c r="Y34" s="33">
        <f t="shared" si="11"/>
        <v>292.75634999999994</v>
      </c>
      <c r="Z34" s="33">
        <f t="shared" si="11"/>
        <v>10.045</v>
      </c>
      <c r="AA34" s="33"/>
      <c r="AB34" s="33"/>
    </row>
    <row r="35" spans="2:29" s="19" customFormat="1" ht="17.100000000000001" customHeight="1" x14ac:dyDescent="0.25">
      <c r="B35" s="42" t="s">
        <v>54</v>
      </c>
      <c r="C35" s="43">
        <f>IFERROR(C25/C12, " ")</f>
        <v>-1.1276944112779875E-16</v>
      </c>
      <c r="D35" s="43" t="str">
        <f t="shared" ref="D35:Z35" si="12">IFERROR(D25/D12, " ")</f>
        <v xml:space="preserve"> </v>
      </c>
      <c r="E35" s="43">
        <f t="shared" si="12"/>
        <v>-3.2273563879246696E-3</v>
      </c>
      <c r="F35" s="43">
        <f t="shared" si="12"/>
        <v>-1.3174655391904047E-16</v>
      </c>
      <c r="G35" s="43">
        <f t="shared" si="12"/>
        <v>-1.5157976002504366E-16</v>
      </c>
      <c r="H35" s="43">
        <f t="shared" si="12"/>
        <v>0</v>
      </c>
      <c r="I35" s="43">
        <f t="shared" si="12"/>
        <v>-1.4346837619932093E-16</v>
      </c>
      <c r="J35" s="43"/>
      <c r="K35" s="43">
        <f t="shared" si="12"/>
        <v>1.3102429888252429E-16</v>
      </c>
      <c r="L35" s="43"/>
      <c r="M35" s="43">
        <f t="shared" si="12"/>
        <v>2.1429713879451126E-2</v>
      </c>
      <c r="N35" s="43">
        <f t="shared" si="12"/>
        <v>-1.994303173959866E-2</v>
      </c>
      <c r="O35" s="43">
        <f t="shared" si="12"/>
        <v>-1.3348936857136192E-16</v>
      </c>
      <c r="P35" s="43">
        <f t="shared" si="12"/>
        <v>-3.7980906688888901E-3</v>
      </c>
      <c r="Q35" s="43">
        <f t="shared" si="12"/>
        <v>-1.3895597155078663E-16</v>
      </c>
      <c r="R35" s="43">
        <f t="shared" si="12"/>
        <v>-4.218211489614479E-4</v>
      </c>
      <c r="S35" s="43">
        <f t="shared" si="12"/>
        <v>5.5208691629381585E-18</v>
      </c>
      <c r="T35" s="43">
        <f t="shared" si="12"/>
        <v>0</v>
      </c>
      <c r="U35" s="43">
        <f t="shared" si="12"/>
        <v>-1.6384105668858516E-16</v>
      </c>
      <c r="V35" s="43">
        <f t="shared" si="12"/>
        <v>0</v>
      </c>
      <c r="W35" s="43" t="str">
        <f t="shared" si="12"/>
        <v xml:space="preserve"> </v>
      </c>
      <c r="X35" s="43">
        <f t="shared" si="12"/>
        <v>0</v>
      </c>
      <c r="Y35" s="43">
        <f t="shared" si="12"/>
        <v>0</v>
      </c>
      <c r="Z35" s="43">
        <f t="shared" si="12"/>
        <v>0</v>
      </c>
      <c r="AA35" s="43"/>
      <c r="AB35" s="43"/>
    </row>
    <row r="36" spans="2:29" x14ac:dyDescent="0.35">
      <c r="M36" s="44"/>
      <c r="O36" s="44"/>
      <c r="P36" s="44"/>
      <c r="R36" s="44"/>
    </row>
    <row r="37" spans="2:29" x14ac:dyDescent="0.35">
      <c r="D37" s="149" t="s">
        <v>0</v>
      </c>
      <c r="E37" s="150"/>
      <c r="F37" s="150"/>
      <c r="G37" s="150"/>
      <c r="H37" s="150"/>
      <c r="I37" s="150"/>
      <c r="J37" s="150"/>
      <c r="K37" s="150"/>
      <c r="L37" s="151"/>
      <c r="M37" s="152" t="s">
        <v>1</v>
      </c>
      <c r="N37" s="153"/>
      <c r="O37" s="153"/>
      <c r="P37" s="153"/>
      <c r="Q37" s="153"/>
      <c r="R37" s="153"/>
      <c r="S37" s="153"/>
      <c r="T37" s="153"/>
      <c r="U37" s="153"/>
      <c r="V37" s="153"/>
      <c r="W37" s="153"/>
      <c r="X37" s="153"/>
      <c r="Y37" s="153"/>
      <c r="Z37" s="153"/>
      <c r="AA37" s="154"/>
    </row>
    <row r="38" spans="2:29" ht="45.75" customHeight="1" x14ac:dyDescent="0.35">
      <c r="B38" s="2" t="s">
        <v>112</v>
      </c>
      <c r="C38" s="3" t="s">
        <v>83</v>
      </c>
      <c r="D38" s="3" t="s">
        <v>84</v>
      </c>
      <c r="E38" s="3" t="s">
        <v>85</v>
      </c>
      <c r="F38" s="3" t="s">
        <v>86</v>
      </c>
      <c r="G38" s="3" t="s">
        <v>87</v>
      </c>
      <c r="H38" s="86" t="s">
        <v>88</v>
      </c>
      <c r="I38" s="3" t="s">
        <v>89</v>
      </c>
      <c r="J38" s="3" t="s">
        <v>90</v>
      </c>
      <c r="K38" s="86" t="s">
        <v>91</v>
      </c>
      <c r="L38" s="3" t="s">
        <v>10</v>
      </c>
      <c r="M38" s="3" t="s">
        <v>92</v>
      </c>
      <c r="N38" s="3" t="s">
        <v>93</v>
      </c>
      <c r="O38" s="3" t="s">
        <v>94</v>
      </c>
      <c r="P38" s="3" t="s">
        <v>95</v>
      </c>
      <c r="Q38" s="3" t="s">
        <v>96</v>
      </c>
      <c r="R38" s="3" t="s">
        <v>97</v>
      </c>
      <c r="S38" s="3" t="s">
        <v>98</v>
      </c>
      <c r="T38" s="3" t="s">
        <v>99</v>
      </c>
      <c r="U38" s="3" t="s">
        <v>100</v>
      </c>
      <c r="V38" s="3" t="s">
        <v>101</v>
      </c>
      <c r="W38" s="3" t="s">
        <v>102</v>
      </c>
      <c r="X38" s="113" t="s">
        <v>121</v>
      </c>
      <c r="Y38" s="113" t="s">
        <v>122</v>
      </c>
      <c r="Z38" s="113" t="s">
        <v>123</v>
      </c>
      <c r="AA38" s="3" t="s">
        <v>22</v>
      </c>
      <c r="AB38" s="3" t="s">
        <v>23</v>
      </c>
      <c r="AC38" s="45"/>
    </row>
    <row r="39" spans="2:29" x14ac:dyDescent="0.35">
      <c r="B39" s="46" t="s">
        <v>55</v>
      </c>
      <c r="C39" s="47"/>
      <c r="D39" s="47"/>
      <c r="E39" s="47"/>
      <c r="F39" s="47"/>
      <c r="G39" s="47"/>
      <c r="H39" s="47"/>
      <c r="I39" s="47"/>
      <c r="J39" s="47"/>
      <c r="K39" s="47"/>
      <c r="L39" s="47"/>
      <c r="M39" s="48"/>
      <c r="N39" s="47"/>
      <c r="O39" s="48"/>
      <c r="P39" s="48"/>
      <c r="Q39" s="47"/>
      <c r="R39" s="48"/>
      <c r="S39" s="47"/>
      <c r="T39" s="47"/>
      <c r="U39" s="47"/>
      <c r="V39" s="47"/>
      <c r="W39" s="47"/>
      <c r="X39" s="47"/>
      <c r="Y39" s="47"/>
      <c r="Z39" s="47"/>
      <c r="AA39" s="47"/>
      <c r="AB39" s="49"/>
      <c r="AC39" s="50"/>
    </row>
    <row r="40" spans="2:29" x14ac:dyDescent="0.35">
      <c r="B40" s="51" t="s">
        <v>56</v>
      </c>
      <c r="C40" s="52"/>
      <c r="D40" s="52"/>
      <c r="E40" s="52"/>
      <c r="F40" s="4"/>
      <c r="G40" s="52">
        <v>74.180330971597058</v>
      </c>
      <c r="H40" s="52"/>
      <c r="I40" s="52">
        <v>46.858045829348598</v>
      </c>
      <c r="J40" s="52"/>
      <c r="K40" s="52">
        <v>12.018298914237958</v>
      </c>
      <c r="L40" s="53"/>
      <c r="M40" s="54">
        <v>2896.9312144125506</v>
      </c>
      <c r="N40" s="52">
        <v>2210.4739890447881</v>
      </c>
      <c r="O40" s="54"/>
      <c r="P40" s="54">
        <v>36.087300354410914</v>
      </c>
      <c r="Q40" s="52"/>
      <c r="R40" s="54"/>
      <c r="S40" s="52"/>
      <c r="T40" s="52"/>
      <c r="U40" s="52">
        <v>27.777347446182496</v>
      </c>
      <c r="V40" s="52"/>
      <c r="W40" s="52"/>
      <c r="X40" s="52"/>
      <c r="Y40" s="52"/>
      <c r="Z40" s="52"/>
      <c r="AA40" s="53"/>
      <c r="AB40" s="53"/>
      <c r="AC40" s="50"/>
    </row>
    <row r="41" spans="2:29" x14ac:dyDescent="0.35">
      <c r="B41" s="51" t="s">
        <v>57</v>
      </c>
      <c r="C41" s="52"/>
      <c r="D41" s="52"/>
      <c r="E41" s="52"/>
      <c r="F41" s="4"/>
      <c r="G41" s="52">
        <v>1121.8917901102982</v>
      </c>
      <c r="H41" s="52"/>
      <c r="I41" s="4"/>
      <c r="J41" s="4"/>
      <c r="K41" s="52">
        <v>2.1849095897850819</v>
      </c>
      <c r="L41" s="53"/>
      <c r="M41" s="54">
        <v>657.22580242509275</v>
      </c>
      <c r="N41" s="52">
        <v>1269.6021512407103</v>
      </c>
      <c r="O41" s="54"/>
      <c r="P41" s="54">
        <v>50.946879874868451</v>
      </c>
      <c r="Q41" s="52"/>
      <c r="R41" s="54"/>
      <c r="S41" s="52"/>
      <c r="T41" s="52"/>
      <c r="U41" s="52">
        <v>57.44284140792017</v>
      </c>
      <c r="V41" s="52"/>
      <c r="W41" s="52"/>
      <c r="X41" s="52"/>
      <c r="Y41" s="52"/>
      <c r="Z41" s="52"/>
      <c r="AA41" s="53"/>
      <c r="AB41" s="53"/>
      <c r="AC41" s="50"/>
    </row>
    <row r="42" spans="2:29" x14ac:dyDescent="0.35">
      <c r="B42" s="55" t="s">
        <v>58</v>
      </c>
      <c r="C42" s="53"/>
      <c r="D42" s="53"/>
      <c r="E42" s="53"/>
      <c r="F42" s="55"/>
      <c r="G42" s="53">
        <f>SUM(G40:G41)</f>
        <v>1196.0721210818951</v>
      </c>
      <c r="H42" s="52"/>
      <c r="I42" s="53">
        <f t="shared" ref="I42:N42" si="13">SUM(I40:I41)</f>
        <v>46.858045829348598</v>
      </c>
      <c r="J42" s="53"/>
      <c r="K42" s="53">
        <f t="shared" si="13"/>
        <v>14.20320850402304</v>
      </c>
      <c r="L42" s="53"/>
      <c r="M42" s="53">
        <f t="shared" si="13"/>
        <v>3554.1570168376434</v>
      </c>
      <c r="N42" s="53">
        <f t="shared" si="13"/>
        <v>3480.0761402854987</v>
      </c>
      <c r="O42" s="54"/>
      <c r="P42" s="53">
        <f>SUM(P40:P41)</f>
        <v>87.034180229279372</v>
      </c>
      <c r="Q42" s="52"/>
      <c r="R42" s="54"/>
      <c r="S42" s="52"/>
      <c r="T42" s="52"/>
      <c r="U42" s="53">
        <f>SUM(U40:U41)</f>
        <v>85.220188854102673</v>
      </c>
      <c r="V42" s="52"/>
      <c r="W42" s="52"/>
      <c r="X42" s="52"/>
      <c r="Y42" s="52"/>
      <c r="Z42" s="52"/>
      <c r="AA42" s="53"/>
      <c r="AB42" s="53"/>
      <c r="AC42" s="50"/>
    </row>
    <row r="43" spans="2:29" x14ac:dyDescent="0.35">
      <c r="B43" s="51" t="s">
        <v>59</v>
      </c>
      <c r="C43" s="52"/>
      <c r="D43" s="52"/>
      <c r="E43" s="52"/>
      <c r="F43" s="4"/>
      <c r="G43" s="4"/>
      <c r="H43" s="52"/>
      <c r="I43" s="52"/>
      <c r="J43" s="52"/>
      <c r="K43" s="52"/>
      <c r="L43" s="53"/>
      <c r="M43" s="54">
        <v>175.43101998148248</v>
      </c>
      <c r="N43" s="52">
        <v>190.58691157732019</v>
      </c>
      <c r="O43" s="54">
        <v>0.10790575680514332</v>
      </c>
      <c r="P43" s="54"/>
      <c r="Q43" s="52"/>
      <c r="R43" s="54"/>
      <c r="S43" s="52"/>
      <c r="T43" s="52"/>
      <c r="U43" s="52">
        <v>1.5154255420664235</v>
      </c>
      <c r="V43" s="52"/>
      <c r="W43" s="52"/>
      <c r="X43" s="52"/>
      <c r="Y43" s="52"/>
      <c r="Z43" s="52"/>
      <c r="AA43" s="53"/>
      <c r="AB43" s="53"/>
      <c r="AC43" s="50"/>
    </row>
    <row r="44" spans="2:29" x14ac:dyDescent="0.35">
      <c r="B44" s="51" t="s">
        <v>60</v>
      </c>
      <c r="C44" s="52"/>
      <c r="D44" s="52"/>
      <c r="E44" s="52"/>
      <c r="F44" s="4"/>
      <c r="G44" s="52">
        <v>7.7636373562166253E-2</v>
      </c>
      <c r="H44" s="52"/>
      <c r="I44" s="52">
        <v>2.6680417018116951</v>
      </c>
      <c r="J44" s="52"/>
      <c r="K44" s="52"/>
      <c r="L44" s="53"/>
      <c r="M44" s="54">
        <v>713.77076541369206</v>
      </c>
      <c r="N44" s="52">
        <v>177.90223507318018</v>
      </c>
      <c r="O44" s="54"/>
      <c r="P44" s="54"/>
      <c r="Q44" s="52"/>
      <c r="R44" s="54">
        <v>122.51925277725718</v>
      </c>
      <c r="S44" s="52"/>
      <c r="T44" s="52"/>
      <c r="U44" s="4"/>
      <c r="V44" s="52"/>
      <c r="W44" s="52"/>
      <c r="X44" s="52"/>
      <c r="Y44" s="52"/>
      <c r="Z44" s="52"/>
      <c r="AA44" s="53"/>
      <c r="AB44" s="53"/>
      <c r="AC44" s="50"/>
    </row>
    <row r="45" spans="2:29" x14ac:dyDescent="0.35">
      <c r="B45" s="51" t="s">
        <v>61</v>
      </c>
      <c r="C45" s="52"/>
      <c r="D45" s="52"/>
      <c r="E45" s="52"/>
      <c r="F45" s="4"/>
      <c r="G45" s="52"/>
      <c r="H45" s="52"/>
      <c r="I45" s="52"/>
      <c r="J45" s="52"/>
      <c r="K45" s="52"/>
      <c r="L45" s="53"/>
      <c r="M45" s="54">
        <v>984.67825984643821</v>
      </c>
      <c r="N45" s="52">
        <v>104.28078560994625</v>
      </c>
      <c r="O45" s="54"/>
      <c r="P45" s="54"/>
      <c r="Q45" s="52"/>
      <c r="R45" s="54"/>
      <c r="S45" s="52"/>
      <c r="T45" s="52"/>
      <c r="U45" s="52"/>
      <c r="V45" s="52"/>
      <c r="W45" s="52"/>
      <c r="X45" s="52"/>
      <c r="Y45" s="52"/>
      <c r="Z45" s="52"/>
      <c r="AA45" s="53"/>
      <c r="AB45" s="53"/>
      <c r="AC45" s="50"/>
    </row>
    <row r="46" spans="2:29" x14ac:dyDescent="0.35">
      <c r="B46" s="56" t="s">
        <v>141</v>
      </c>
      <c r="C46" s="52"/>
      <c r="D46" s="52"/>
      <c r="E46" s="52"/>
      <c r="F46" s="4"/>
      <c r="G46" s="53">
        <f>SUM(G43:G45)</f>
        <v>7.7636373562166253E-2</v>
      </c>
      <c r="H46" s="52"/>
      <c r="I46" s="53">
        <f>SUM(I43:I45)</f>
        <v>2.6680417018116951</v>
      </c>
      <c r="J46" s="53"/>
      <c r="K46" s="52"/>
      <c r="L46" s="53"/>
      <c r="M46" s="53">
        <f t="shared" ref="M46:X46" si="14">SUM(M43:M45)</f>
        <v>1873.8800452416126</v>
      </c>
      <c r="N46" s="53">
        <f t="shared" si="14"/>
        <v>472.76993226044664</v>
      </c>
      <c r="O46" s="53">
        <f t="shared" si="14"/>
        <v>0.10790575680514332</v>
      </c>
      <c r="P46" s="53">
        <f t="shared" si="14"/>
        <v>0</v>
      </c>
      <c r="Q46" s="53">
        <f t="shared" si="14"/>
        <v>0</v>
      </c>
      <c r="R46" s="53">
        <f t="shared" si="14"/>
        <v>122.51925277725718</v>
      </c>
      <c r="S46" s="53">
        <f t="shared" si="14"/>
        <v>0</v>
      </c>
      <c r="T46" s="53">
        <f t="shared" si="14"/>
        <v>0</v>
      </c>
      <c r="U46" s="53">
        <f t="shared" si="14"/>
        <v>1.5154255420664235</v>
      </c>
      <c r="V46" s="53">
        <f t="shared" si="14"/>
        <v>0</v>
      </c>
      <c r="W46" s="53">
        <f t="shared" si="14"/>
        <v>0</v>
      </c>
      <c r="X46" s="53">
        <f t="shared" si="14"/>
        <v>0</v>
      </c>
      <c r="Y46" s="53"/>
      <c r="Z46" s="53"/>
      <c r="AA46" s="53"/>
      <c r="AB46" s="53"/>
      <c r="AC46" s="50"/>
    </row>
    <row r="47" spans="2:29" x14ac:dyDescent="0.35">
      <c r="B47" s="51" t="s">
        <v>63</v>
      </c>
      <c r="C47" s="52"/>
      <c r="D47" s="52">
        <v>0</v>
      </c>
      <c r="E47" s="52"/>
      <c r="F47" s="4"/>
      <c r="G47" s="52"/>
      <c r="H47" s="52">
        <v>1668.137178337814</v>
      </c>
      <c r="I47" s="52"/>
      <c r="J47" s="52"/>
      <c r="K47" s="52"/>
      <c r="L47" s="53"/>
      <c r="M47" s="54">
        <v>72.133251946430647</v>
      </c>
      <c r="N47" s="67">
        <v>0</v>
      </c>
      <c r="O47" s="54"/>
      <c r="P47" s="54"/>
      <c r="Q47" s="52"/>
      <c r="R47" s="54">
        <v>111.07641382721654</v>
      </c>
      <c r="S47" s="52">
        <v>0</v>
      </c>
      <c r="T47" s="52"/>
      <c r="U47" s="52"/>
      <c r="V47" s="52"/>
      <c r="W47" s="52"/>
      <c r="X47" s="52"/>
      <c r="Y47" s="52"/>
      <c r="Z47" s="52"/>
      <c r="AA47" s="53"/>
      <c r="AB47" s="53"/>
      <c r="AC47" s="50"/>
    </row>
    <row r="48" spans="2:29" x14ac:dyDescent="0.35">
      <c r="B48" s="51" t="s">
        <v>64</v>
      </c>
      <c r="C48" s="52"/>
      <c r="D48" s="52">
        <v>0</v>
      </c>
      <c r="E48" s="52">
        <v>0</v>
      </c>
      <c r="F48" s="4"/>
      <c r="G48" s="52"/>
      <c r="H48" s="52"/>
      <c r="I48" s="52"/>
      <c r="J48" s="52"/>
      <c r="K48" s="52">
        <v>24.524540199757372</v>
      </c>
      <c r="L48" s="53"/>
      <c r="M48" s="54">
        <v>903.59695114767044</v>
      </c>
      <c r="N48" s="52">
        <v>171.61724035713311</v>
      </c>
      <c r="O48" s="54">
        <v>5.7551174990109324</v>
      </c>
      <c r="P48" s="54"/>
      <c r="Q48" s="52"/>
      <c r="R48" s="54">
        <v>101.43246684784535</v>
      </c>
      <c r="S48" s="52">
        <v>219.01946842759094</v>
      </c>
      <c r="T48" s="52"/>
      <c r="U48" s="52"/>
      <c r="V48" s="52"/>
      <c r="W48" s="52"/>
      <c r="X48" s="52"/>
      <c r="Y48" s="52"/>
      <c r="Z48" s="52"/>
      <c r="AA48" s="53"/>
      <c r="AB48" s="53"/>
      <c r="AC48" s="50"/>
    </row>
    <row r="49" spans="2:30" x14ac:dyDescent="0.35">
      <c r="B49" s="51" t="s">
        <v>65</v>
      </c>
      <c r="C49" s="52"/>
      <c r="D49" s="52">
        <v>0</v>
      </c>
      <c r="E49" s="52"/>
      <c r="F49" s="4"/>
      <c r="G49" s="52"/>
      <c r="H49" s="52"/>
      <c r="I49" s="52"/>
      <c r="J49" s="52"/>
      <c r="K49" s="52"/>
      <c r="L49" s="53"/>
      <c r="M49" s="54">
        <v>14.251743511649487</v>
      </c>
      <c r="N49" s="52">
        <v>0.90871664427420951</v>
      </c>
      <c r="O49" s="54"/>
      <c r="P49" s="54"/>
      <c r="Q49" s="52"/>
      <c r="R49" s="54">
        <v>0.92608326614603098</v>
      </c>
      <c r="S49" s="52">
        <v>2.0404049725533051</v>
      </c>
      <c r="T49" s="52"/>
      <c r="U49" s="52"/>
      <c r="V49" s="52"/>
      <c r="W49" s="52"/>
      <c r="X49" s="52"/>
      <c r="Y49" s="52"/>
      <c r="Z49" s="52"/>
      <c r="AA49" s="53"/>
      <c r="AB49" s="53"/>
      <c r="AC49" s="50"/>
    </row>
    <row r="50" spans="2:30" x14ac:dyDescent="0.35">
      <c r="B50" s="51" t="s">
        <v>66</v>
      </c>
      <c r="C50" s="52"/>
      <c r="D50" s="52">
        <v>0</v>
      </c>
      <c r="E50" s="52"/>
      <c r="F50" s="4"/>
      <c r="G50" s="52"/>
      <c r="H50" s="52"/>
      <c r="I50" s="52"/>
      <c r="J50" s="52"/>
      <c r="K50" s="52"/>
      <c r="L50" s="53"/>
      <c r="M50" s="54">
        <v>115.869628116059</v>
      </c>
      <c r="N50" s="52">
        <v>3.5574073921591697E-2</v>
      </c>
      <c r="O50" s="54"/>
      <c r="P50" s="54"/>
      <c r="Q50" s="52"/>
      <c r="R50" s="54">
        <v>6.8028358457330089</v>
      </c>
      <c r="S50" s="52">
        <v>60.123373360334256</v>
      </c>
      <c r="T50" s="52"/>
      <c r="U50" s="52"/>
      <c r="V50" s="52"/>
      <c r="W50" s="52"/>
      <c r="X50" s="52"/>
      <c r="Y50" s="52"/>
      <c r="Z50" s="52"/>
      <c r="AA50" s="53"/>
      <c r="AB50" s="53"/>
      <c r="AC50" s="50"/>
    </row>
    <row r="51" spans="2:30" x14ac:dyDescent="0.35">
      <c r="B51" s="51" t="s">
        <v>67</v>
      </c>
      <c r="C51" s="52"/>
      <c r="D51" s="52"/>
      <c r="E51" s="52"/>
      <c r="F51" s="4"/>
      <c r="G51" s="52"/>
      <c r="H51" s="52"/>
      <c r="I51" s="52"/>
      <c r="J51" s="52"/>
      <c r="K51" s="52"/>
      <c r="L51" s="53"/>
      <c r="M51" s="54">
        <v>142.10088812512211</v>
      </c>
      <c r="N51" s="52">
        <v>11.964764121172733</v>
      </c>
      <c r="O51" s="54"/>
      <c r="P51" s="54"/>
      <c r="Q51" s="52"/>
      <c r="R51" s="54"/>
      <c r="S51" s="52">
        <v>93.138001296488895</v>
      </c>
      <c r="T51" s="52"/>
      <c r="U51" s="52"/>
      <c r="V51" s="52"/>
      <c r="W51" s="52"/>
      <c r="X51" s="52"/>
      <c r="Y51" s="52"/>
      <c r="Z51" s="52"/>
      <c r="AA51" s="53"/>
      <c r="AB51" s="53"/>
      <c r="AC51" s="50"/>
    </row>
    <row r="52" spans="2:30" x14ac:dyDescent="0.35">
      <c r="B52" s="51" t="s">
        <v>68</v>
      </c>
      <c r="C52" s="52"/>
      <c r="D52" s="52">
        <v>0</v>
      </c>
      <c r="E52" s="52"/>
      <c r="F52" s="4"/>
      <c r="G52" s="52"/>
      <c r="H52" s="52"/>
      <c r="I52" s="52"/>
      <c r="J52" s="52"/>
      <c r="K52" s="52"/>
      <c r="L52" s="53"/>
      <c r="M52" s="54">
        <v>418.48567926504643</v>
      </c>
      <c r="N52" s="52">
        <v>0.98655606019588749</v>
      </c>
      <c r="O52" s="54"/>
      <c r="P52" s="54"/>
      <c r="Q52" s="52"/>
      <c r="R52" s="54">
        <v>118.51046747134097</v>
      </c>
      <c r="S52" s="52">
        <v>8.2584984294821471</v>
      </c>
      <c r="T52" s="52"/>
      <c r="U52" s="52"/>
      <c r="V52" s="52"/>
      <c r="W52" s="52"/>
      <c r="X52" s="52"/>
      <c r="Y52" s="52"/>
      <c r="Z52" s="52"/>
      <c r="AA52" s="53"/>
      <c r="AB52" s="53"/>
      <c r="AC52" s="50"/>
    </row>
    <row r="53" spans="2:30" x14ac:dyDescent="0.35">
      <c r="B53" s="51" t="s">
        <v>69</v>
      </c>
      <c r="C53" s="52"/>
      <c r="D53" s="52">
        <v>0</v>
      </c>
      <c r="E53" s="52">
        <v>47.795491014193686</v>
      </c>
      <c r="F53" s="4"/>
      <c r="G53" s="52"/>
      <c r="H53" s="52"/>
      <c r="I53" s="52"/>
      <c r="J53" s="52"/>
      <c r="K53" s="52"/>
      <c r="L53" s="53"/>
      <c r="M53" s="54">
        <v>987.3123520339941</v>
      </c>
      <c r="N53" s="52">
        <v>48.158481079050325</v>
      </c>
      <c r="O53" s="52">
        <v>0.13317848095975041</v>
      </c>
      <c r="P53" s="52"/>
      <c r="Q53" s="52"/>
      <c r="R53" s="54">
        <v>69.512659496625545</v>
      </c>
      <c r="S53" s="52">
        <v>302.08793180039748</v>
      </c>
      <c r="T53" s="52">
        <v>66.680565356702346</v>
      </c>
      <c r="U53" s="52"/>
      <c r="V53" s="52"/>
      <c r="W53" s="52"/>
      <c r="X53" s="52"/>
      <c r="Y53" s="52"/>
      <c r="Z53" s="52"/>
      <c r="AA53" s="53"/>
      <c r="AB53" s="53"/>
      <c r="AC53" s="50"/>
    </row>
    <row r="54" spans="2:30" x14ac:dyDescent="0.35">
      <c r="B54" s="51" t="s">
        <v>70</v>
      </c>
      <c r="C54" s="52"/>
      <c r="D54" s="52">
        <v>0</v>
      </c>
      <c r="E54" s="52"/>
      <c r="F54" s="4"/>
      <c r="G54" s="52"/>
      <c r="H54" s="52"/>
      <c r="I54" s="52"/>
      <c r="J54" s="52"/>
      <c r="K54" s="52"/>
      <c r="L54" s="53"/>
      <c r="M54" s="54">
        <v>186.26942252693181</v>
      </c>
      <c r="N54" s="52">
        <v>48.660817910927847</v>
      </c>
      <c r="O54" s="52">
        <v>0.33430637593249901</v>
      </c>
      <c r="P54" s="52"/>
      <c r="Q54" s="52"/>
      <c r="R54" s="54">
        <v>22.492977578151514</v>
      </c>
      <c r="S54" s="4"/>
      <c r="T54" s="52"/>
      <c r="U54" s="52"/>
      <c r="V54" s="52"/>
      <c r="W54" s="52"/>
      <c r="X54" s="52"/>
      <c r="Y54" s="52"/>
      <c r="Z54" s="52"/>
      <c r="AA54" s="53"/>
      <c r="AB54" s="53"/>
      <c r="AC54" s="50"/>
    </row>
    <row r="55" spans="2:30" x14ac:dyDescent="0.35">
      <c r="B55" s="51" t="s">
        <v>71</v>
      </c>
      <c r="C55" s="52"/>
      <c r="D55" s="52">
        <v>0</v>
      </c>
      <c r="E55" s="52"/>
      <c r="F55" s="4"/>
      <c r="G55" s="52"/>
      <c r="H55" s="52"/>
      <c r="I55" s="52"/>
      <c r="J55" s="52"/>
      <c r="K55" s="52"/>
      <c r="L55" s="53"/>
      <c r="M55" s="54">
        <v>873.57939673341866</v>
      </c>
      <c r="N55" s="52">
        <v>60.969450064551665</v>
      </c>
      <c r="O55" s="52"/>
      <c r="P55" s="52"/>
      <c r="Q55" s="52"/>
      <c r="R55" s="54">
        <v>260.0823648010425</v>
      </c>
      <c r="S55" s="52">
        <v>11.474548298655485</v>
      </c>
      <c r="T55" s="52"/>
      <c r="U55" s="52"/>
      <c r="V55" s="52"/>
      <c r="W55" s="52"/>
      <c r="X55" s="52"/>
      <c r="Y55" s="52"/>
      <c r="Z55" s="52"/>
      <c r="AA55" s="53"/>
      <c r="AB55" s="53"/>
      <c r="AC55" s="50"/>
      <c r="AD55" s="57"/>
    </row>
    <row r="56" spans="2:30" x14ac:dyDescent="0.35">
      <c r="B56" s="56" t="s">
        <v>136</v>
      </c>
      <c r="C56" s="52"/>
      <c r="D56" s="53">
        <f>SUM(D47:D55)</f>
        <v>0</v>
      </c>
      <c r="E56" s="53">
        <f t="shared" ref="E56" si="15">SUM(E47:E55)</f>
        <v>47.795491014193686</v>
      </c>
      <c r="F56" s="53">
        <f t="shared" ref="F56:K56" si="16">SUM(F47:F55)</f>
        <v>0</v>
      </c>
      <c r="G56" s="53">
        <f t="shared" si="16"/>
        <v>0</v>
      </c>
      <c r="H56" s="53">
        <f t="shared" si="16"/>
        <v>1668.137178337814</v>
      </c>
      <c r="I56" s="53">
        <f t="shared" si="16"/>
        <v>0</v>
      </c>
      <c r="J56" s="53"/>
      <c r="K56" s="53">
        <f t="shared" si="16"/>
        <v>24.524540199757372</v>
      </c>
      <c r="L56" s="53"/>
      <c r="M56" s="53">
        <f t="shared" ref="M56:X56" si="17">SUM(M47:M55)</f>
        <v>3713.5993134063228</v>
      </c>
      <c r="N56" s="53">
        <f t="shared" si="17"/>
        <v>343.30160031122739</v>
      </c>
      <c r="O56" s="53">
        <f t="shared" si="17"/>
        <v>6.2226023559031818</v>
      </c>
      <c r="P56" s="53">
        <f t="shared" si="17"/>
        <v>0</v>
      </c>
      <c r="Q56" s="53">
        <f t="shared" si="17"/>
        <v>0</v>
      </c>
      <c r="R56" s="53">
        <f t="shared" si="17"/>
        <v>690.83626913410149</v>
      </c>
      <c r="S56" s="53">
        <f t="shared" si="17"/>
        <v>696.14222658550239</v>
      </c>
      <c r="T56" s="53">
        <f t="shared" si="17"/>
        <v>66.680565356702346</v>
      </c>
      <c r="U56" s="53">
        <f t="shared" si="17"/>
        <v>0</v>
      </c>
      <c r="V56" s="53">
        <f t="shared" si="17"/>
        <v>0</v>
      </c>
      <c r="W56" s="53">
        <f t="shared" si="17"/>
        <v>0</v>
      </c>
      <c r="X56" s="53">
        <f t="shared" si="17"/>
        <v>0</v>
      </c>
      <c r="Y56" s="53"/>
      <c r="Z56" s="53"/>
      <c r="AA56" s="53"/>
      <c r="AB56" s="53"/>
      <c r="AC56" s="50"/>
      <c r="AD56" s="57"/>
    </row>
    <row r="57" spans="2:30" x14ac:dyDescent="0.35">
      <c r="B57" s="56" t="s">
        <v>135</v>
      </c>
      <c r="C57" s="52">
        <f>+C58+C59+C60</f>
        <v>0</v>
      </c>
      <c r="D57" s="52">
        <f t="shared" ref="D57:R57" si="18">+D58+D59+D60</f>
        <v>0</v>
      </c>
      <c r="E57" s="52">
        <f t="shared" si="18"/>
        <v>0</v>
      </c>
      <c r="F57" s="52">
        <f t="shared" si="18"/>
        <v>0</v>
      </c>
      <c r="G57" s="52">
        <f t="shared" si="18"/>
        <v>0</v>
      </c>
      <c r="H57" s="52">
        <f t="shared" si="18"/>
        <v>0</v>
      </c>
      <c r="I57" s="52">
        <f t="shared" si="18"/>
        <v>0</v>
      </c>
      <c r="J57" s="52">
        <f t="shared" si="18"/>
        <v>0</v>
      </c>
      <c r="K57" s="52">
        <f t="shared" si="18"/>
        <v>0</v>
      </c>
      <c r="L57" s="53"/>
      <c r="M57" s="53">
        <f t="shared" si="18"/>
        <v>0</v>
      </c>
      <c r="N57" s="53">
        <f t="shared" si="18"/>
        <v>1729.0589717235582</v>
      </c>
      <c r="O57" s="53">
        <f t="shared" si="18"/>
        <v>8730.3757778571235</v>
      </c>
      <c r="P57" s="53">
        <f t="shared" si="18"/>
        <v>0</v>
      </c>
      <c r="Q57" s="53">
        <f t="shared" si="18"/>
        <v>409.07503453374426</v>
      </c>
      <c r="R57" s="53">
        <f t="shared" si="18"/>
        <v>3268.9060729616313</v>
      </c>
      <c r="S57" s="53">
        <f t="shared" ref="S57" si="19">+S58+S59+S60</f>
        <v>0</v>
      </c>
      <c r="T57" s="53">
        <f t="shared" ref="T57" si="20">+T58+T59+T60</f>
        <v>0</v>
      </c>
      <c r="U57" s="53">
        <f t="shared" ref="U57" si="21">+U58+U59+U60</f>
        <v>0</v>
      </c>
      <c r="V57" s="53">
        <f t="shared" ref="V57" si="22">+V58+V59+V60</f>
        <v>0</v>
      </c>
      <c r="W57" s="53">
        <f t="shared" ref="W57" si="23">+W58+W59+W60</f>
        <v>0</v>
      </c>
      <c r="X57" s="53">
        <f t="shared" ref="X57" si="24">+X58+X59+X60</f>
        <v>0</v>
      </c>
      <c r="Y57" s="53">
        <f t="shared" ref="Y57" si="25">+Y58+Y59+Y60</f>
        <v>0</v>
      </c>
      <c r="Z57" s="53">
        <f t="shared" ref="Z57" si="26">+Z58+Z59+Z60</f>
        <v>0</v>
      </c>
      <c r="AA57" s="53"/>
      <c r="AB57" s="53"/>
      <c r="AC57" s="50"/>
    </row>
    <row r="58" spans="2:30" x14ac:dyDescent="0.35">
      <c r="B58" s="51" t="s">
        <v>132</v>
      </c>
      <c r="C58" s="52"/>
      <c r="D58" s="52">
        <v>0</v>
      </c>
      <c r="E58" s="52"/>
      <c r="F58" s="4"/>
      <c r="G58" s="52"/>
      <c r="H58" s="52"/>
      <c r="I58" s="52"/>
      <c r="J58" s="52"/>
      <c r="K58" s="52"/>
      <c r="L58" s="53"/>
      <c r="M58" s="54"/>
      <c r="N58" s="52">
        <v>1729.0589717235582</v>
      </c>
      <c r="O58" s="52">
        <v>8714.6133778571239</v>
      </c>
      <c r="P58" s="53"/>
      <c r="Q58" s="53"/>
      <c r="R58" s="52">
        <v>3268.9060729616313</v>
      </c>
      <c r="S58" s="53"/>
      <c r="T58" s="53"/>
      <c r="U58" s="53"/>
      <c r="V58" s="53"/>
      <c r="W58" s="52">
        <f>W26</f>
        <v>0</v>
      </c>
      <c r="X58" s="53"/>
      <c r="Y58" s="53"/>
      <c r="Z58" s="53"/>
      <c r="AA58" s="53"/>
      <c r="AB58" s="53"/>
      <c r="AC58" s="50"/>
    </row>
    <row r="59" spans="2:30" x14ac:dyDescent="0.35">
      <c r="B59" s="51" t="s">
        <v>133</v>
      </c>
      <c r="C59" s="52"/>
      <c r="D59" s="52"/>
      <c r="E59" s="52"/>
      <c r="F59" s="4"/>
      <c r="G59" s="52"/>
      <c r="H59" s="52"/>
      <c r="I59" s="52"/>
      <c r="J59" s="52"/>
      <c r="K59" s="52"/>
      <c r="L59" s="53"/>
      <c r="M59" s="54"/>
      <c r="N59" s="53"/>
      <c r="O59" s="52">
        <v>15.7624</v>
      </c>
      <c r="P59" s="53"/>
      <c r="Q59" s="52">
        <v>409.07503453374426</v>
      </c>
      <c r="R59" s="53"/>
      <c r="S59" s="53"/>
      <c r="T59" s="53"/>
      <c r="U59" s="53"/>
      <c r="V59" s="53"/>
      <c r="W59" s="53"/>
      <c r="X59" s="53"/>
      <c r="Y59" s="53"/>
      <c r="Z59" s="53"/>
      <c r="AA59" s="53"/>
      <c r="AB59" s="53"/>
      <c r="AC59" s="50"/>
    </row>
    <row r="60" spans="2:30" x14ac:dyDescent="0.35">
      <c r="B60" s="51" t="s">
        <v>134</v>
      </c>
      <c r="C60" s="52"/>
      <c r="D60" s="52"/>
      <c r="E60" s="52"/>
      <c r="F60" s="4"/>
      <c r="G60" s="52"/>
      <c r="H60" s="52"/>
      <c r="I60" s="52"/>
      <c r="J60" s="52"/>
      <c r="K60" s="52"/>
      <c r="L60" s="53"/>
      <c r="M60" s="54">
        <v>0</v>
      </c>
      <c r="N60" s="53"/>
      <c r="O60" s="53"/>
      <c r="P60" s="53"/>
      <c r="Q60" s="53"/>
      <c r="R60" s="53"/>
      <c r="S60" s="53"/>
      <c r="T60" s="53"/>
      <c r="U60" s="53"/>
      <c r="V60" s="53"/>
      <c r="W60" s="53"/>
      <c r="X60" s="53"/>
      <c r="Y60" s="53"/>
      <c r="Z60" s="53"/>
      <c r="AA60" s="53"/>
      <c r="AB60" s="53"/>
      <c r="AC60" s="50"/>
    </row>
    <row r="61" spans="2:30" x14ac:dyDescent="0.35">
      <c r="B61" s="55" t="s">
        <v>139</v>
      </c>
      <c r="C61" s="52"/>
      <c r="D61" s="53"/>
      <c r="E61" s="53"/>
      <c r="F61" s="55"/>
      <c r="G61" s="53"/>
      <c r="H61" s="53"/>
      <c r="I61" s="53"/>
      <c r="J61" s="53"/>
      <c r="K61" s="53"/>
      <c r="L61" s="53"/>
      <c r="M61" s="53">
        <v>1211.2893879077924</v>
      </c>
      <c r="N61" s="55"/>
      <c r="O61" s="55"/>
      <c r="P61" s="53"/>
      <c r="Q61" s="53"/>
      <c r="R61" s="53">
        <v>216.66478377794101</v>
      </c>
      <c r="S61" s="53"/>
      <c r="T61" s="53"/>
      <c r="U61" s="53"/>
      <c r="V61" s="53"/>
      <c r="W61" s="53"/>
      <c r="X61" s="53"/>
      <c r="Y61" s="53"/>
      <c r="Z61" s="53"/>
      <c r="AA61" s="53"/>
      <c r="AB61" s="53"/>
      <c r="AC61" s="50"/>
      <c r="AD61" s="57"/>
    </row>
    <row r="62" spans="2:30" x14ac:dyDescent="0.35">
      <c r="B62" s="55" t="s">
        <v>140</v>
      </c>
      <c r="C62" s="52"/>
      <c r="D62" s="53"/>
      <c r="E62" s="53"/>
      <c r="F62" s="55"/>
      <c r="G62" s="53"/>
      <c r="H62" s="53"/>
      <c r="I62" s="53"/>
      <c r="J62" s="53"/>
      <c r="K62" s="53"/>
      <c r="L62" s="53"/>
      <c r="M62" s="53"/>
      <c r="N62" s="53">
        <v>124.32284962945542</v>
      </c>
      <c r="O62" s="53">
        <v>152.00945757070079</v>
      </c>
      <c r="P62" s="53"/>
      <c r="Q62" s="53"/>
      <c r="R62" s="53"/>
      <c r="S62" s="53"/>
      <c r="T62" s="53"/>
      <c r="U62" s="53"/>
      <c r="V62" s="53"/>
      <c r="W62" s="53"/>
      <c r="X62" s="53"/>
      <c r="Y62" s="53"/>
      <c r="Z62" s="53"/>
      <c r="AA62" s="53"/>
      <c r="AB62" s="53"/>
      <c r="AC62" s="58"/>
    </row>
    <row r="63" spans="2:30" ht="15" customHeight="1" x14ac:dyDescent="0.35">
      <c r="B63" s="59" t="s">
        <v>72</v>
      </c>
      <c r="C63" s="59"/>
      <c r="D63" s="60">
        <f>D42+D46+D56+D57+D61+D62</f>
        <v>0</v>
      </c>
      <c r="E63" s="60">
        <f t="shared" ref="E63:Z63" si="27">E42+E46+E56+E57+E61+E62</f>
        <v>47.795491014193686</v>
      </c>
      <c r="F63" s="60">
        <f t="shared" si="27"/>
        <v>0</v>
      </c>
      <c r="G63" s="60">
        <f t="shared" si="27"/>
        <v>1196.1497574554573</v>
      </c>
      <c r="H63" s="60">
        <f t="shared" si="27"/>
        <v>1668.137178337814</v>
      </c>
      <c r="I63" s="60">
        <f t="shared" si="27"/>
        <v>49.526087531160293</v>
      </c>
      <c r="J63" s="60">
        <f t="shared" si="27"/>
        <v>0</v>
      </c>
      <c r="K63" s="60">
        <f t="shared" si="27"/>
        <v>38.727748703780414</v>
      </c>
      <c r="L63" s="60">
        <f t="shared" si="27"/>
        <v>0</v>
      </c>
      <c r="M63" s="60">
        <f t="shared" si="27"/>
        <v>10352.925763393372</v>
      </c>
      <c r="N63" s="60">
        <f t="shared" si="27"/>
        <v>6149.5294942101855</v>
      </c>
      <c r="O63" s="60">
        <f t="shared" si="27"/>
        <v>8888.7157435405334</v>
      </c>
      <c r="P63" s="60">
        <f t="shared" si="27"/>
        <v>87.034180229279372</v>
      </c>
      <c r="Q63" s="60">
        <f t="shared" si="27"/>
        <v>409.07503453374426</v>
      </c>
      <c r="R63" s="60">
        <f t="shared" si="27"/>
        <v>4298.9263786509309</v>
      </c>
      <c r="S63" s="60">
        <f t="shared" si="27"/>
        <v>696.14222658550239</v>
      </c>
      <c r="T63" s="60">
        <f t="shared" si="27"/>
        <v>66.680565356702346</v>
      </c>
      <c r="U63" s="60">
        <f t="shared" si="27"/>
        <v>86.735614396169098</v>
      </c>
      <c r="V63" s="60">
        <f t="shared" si="27"/>
        <v>0</v>
      </c>
      <c r="W63" s="60">
        <f t="shared" si="27"/>
        <v>0</v>
      </c>
      <c r="X63" s="60">
        <f t="shared" si="27"/>
        <v>0</v>
      </c>
      <c r="Y63" s="60">
        <f t="shared" si="27"/>
        <v>0</v>
      </c>
      <c r="Z63" s="60">
        <f t="shared" si="27"/>
        <v>0</v>
      </c>
      <c r="AA63" s="60"/>
      <c r="AB63" s="61"/>
      <c r="AC63" s="50"/>
    </row>
    <row r="64" spans="2:30" s="47" customFormat="1" x14ac:dyDescent="0.35">
      <c r="B64" s="62"/>
      <c r="C64" s="63"/>
      <c r="D64" s="64"/>
      <c r="E64" s="64"/>
      <c r="F64" s="64"/>
      <c r="G64" s="64"/>
      <c r="H64" s="64"/>
      <c r="I64" s="64"/>
      <c r="J64" s="64"/>
      <c r="K64" s="64"/>
      <c r="L64" s="64"/>
      <c r="M64" s="64"/>
      <c r="N64" s="64"/>
      <c r="O64" s="64"/>
      <c r="P64" s="64"/>
      <c r="Q64" s="64"/>
      <c r="R64" s="64"/>
      <c r="S64" s="64"/>
      <c r="T64" s="64"/>
      <c r="U64" s="64"/>
      <c r="V64" s="64"/>
      <c r="W64" s="64"/>
      <c r="X64" s="64"/>
      <c r="Y64" s="64"/>
      <c r="Z64" s="64"/>
      <c r="AA64" s="64"/>
      <c r="AB64" s="65"/>
      <c r="AC64" s="66"/>
    </row>
    <row r="65" spans="2:28" x14ac:dyDescent="0.35">
      <c r="B65" s="70"/>
    </row>
    <row r="66" spans="2:28" x14ac:dyDescent="0.35">
      <c r="D66" s="149" t="s">
        <v>0</v>
      </c>
      <c r="E66" s="150"/>
      <c r="F66" s="150"/>
      <c r="G66" s="150"/>
      <c r="H66" s="150"/>
      <c r="I66" s="150"/>
      <c r="J66" s="150"/>
      <c r="K66" s="150"/>
      <c r="L66" s="151"/>
      <c r="M66" s="152" t="s">
        <v>1</v>
      </c>
      <c r="N66" s="153"/>
      <c r="O66" s="153"/>
      <c r="P66" s="153"/>
      <c r="Q66" s="153"/>
      <c r="R66" s="153"/>
      <c r="S66" s="153"/>
      <c r="T66" s="153"/>
      <c r="U66" s="153"/>
      <c r="V66" s="153"/>
      <c r="W66" s="153"/>
      <c r="X66" s="153"/>
      <c r="Y66" s="153"/>
      <c r="Z66" s="153"/>
      <c r="AA66" s="154"/>
    </row>
    <row r="67" spans="2:28" ht="40.5" x14ac:dyDescent="0.35">
      <c r="B67" s="2" t="s">
        <v>112</v>
      </c>
      <c r="C67" s="3" t="s">
        <v>83</v>
      </c>
      <c r="D67" s="3" t="s">
        <v>84</v>
      </c>
      <c r="E67" s="3" t="s">
        <v>85</v>
      </c>
      <c r="F67" s="3" t="s">
        <v>86</v>
      </c>
      <c r="G67" s="3" t="s">
        <v>87</v>
      </c>
      <c r="H67" s="86" t="s">
        <v>88</v>
      </c>
      <c r="I67" s="3" t="s">
        <v>89</v>
      </c>
      <c r="J67" s="3" t="s">
        <v>90</v>
      </c>
      <c r="K67" s="86" t="s">
        <v>91</v>
      </c>
      <c r="L67" s="3" t="s">
        <v>10</v>
      </c>
      <c r="M67" s="3" t="s">
        <v>92</v>
      </c>
      <c r="N67" s="3" t="s">
        <v>93</v>
      </c>
      <c r="O67" s="3" t="s">
        <v>94</v>
      </c>
      <c r="P67" s="3" t="s">
        <v>95</v>
      </c>
      <c r="Q67" s="3" t="s">
        <v>96</v>
      </c>
      <c r="R67" s="3" t="s">
        <v>97</v>
      </c>
      <c r="S67" s="3" t="s">
        <v>98</v>
      </c>
      <c r="T67" s="3" t="s">
        <v>99</v>
      </c>
      <c r="U67" s="3" t="s">
        <v>100</v>
      </c>
      <c r="V67" s="3" t="s">
        <v>101</v>
      </c>
      <c r="W67" s="3" t="s">
        <v>102</v>
      </c>
      <c r="X67" s="113" t="s">
        <v>121</v>
      </c>
      <c r="Y67" s="113" t="s">
        <v>122</v>
      </c>
      <c r="Z67" s="113" t="s">
        <v>123</v>
      </c>
      <c r="AA67" s="3" t="s">
        <v>22</v>
      </c>
      <c r="AB67" s="3" t="s">
        <v>23</v>
      </c>
    </row>
    <row r="68" spans="2:28" x14ac:dyDescent="0.35">
      <c r="B68" s="46" t="s">
        <v>74</v>
      </c>
      <c r="C68" s="47"/>
      <c r="D68" s="47"/>
      <c r="E68" s="47"/>
      <c r="F68" s="47"/>
      <c r="G68" s="47"/>
      <c r="H68" s="47"/>
      <c r="I68" s="47"/>
      <c r="J68" s="47"/>
      <c r="K68" s="47"/>
      <c r="L68" s="47"/>
      <c r="M68" s="48"/>
      <c r="N68" s="47"/>
      <c r="O68" s="48"/>
      <c r="P68" s="48"/>
      <c r="Q68" s="47"/>
      <c r="R68" s="48"/>
      <c r="S68" s="47"/>
      <c r="T68" s="47"/>
      <c r="U68" s="47"/>
      <c r="V68" s="47"/>
      <c r="W68" s="47"/>
      <c r="X68" s="47"/>
      <c r="Y68" s="47"/>
      <c r="Z68" s="47"/>
      <c r="AA68" s="47"/>
      <c r="AB68" s="47"/>
    </row>
    <row r="69" spans="2:28" x14ac:dyDescent="0.35">
      <c r="B69" s="51" t="s">
        <v>81</v>
      </c>
      <c r="C69" s="52">
        <f>C40*Hoja1!C6</f>
        <v>0</v>
      </c>
      <c r="D69" s="52">
        <f>D40*Hoja1!D6</f>
        <v>0</v>
      </c>
      <c r="E69" s="52">
        <f>E40*Hoja1!E6</f>
        <v>0</v>
      </c>
      <c r="F69" s="52">
        <f>F40*Hoja1!F6</f>
        <v>0</v>
      </c>
      <c r="G69" s="52">
        <f>G40*Hoja1!G6</f>
        <v>7.777721069426244</v>
      </c>
      <c r="H69" s="52">
        <f>H40*Hoja1!H6</f>
        <v>0</v>
      </c>
      <c r="I69" s="52">
        <f>I40*Hoja1!I6</f>
        <v>10.137786401172644</v>
      </c>
      <c r="J69" s="52"/>
      <c r="K69" s="52">
        <f>K40*Hoja1!J6</f>
        <v>1.2018298914237953</v>
      </c>
      <c r="L69" s="52">
        <f>L40*Hoja1!K6</f>
        <v>0</v>
      </c>
      <c r="M69" s="52">
        <f>M40*Hoja1!L6</f>
        <v>1536.5040434235677</v>
      </c>
      <c r="N69" s="52">
        <f>N40*Hoja1!M6</f>
        <v>993.57845730518545</v>
      </c>
      <c r="O69" s="52">
        <f>O40*Hoja1!N6</f>
        <v>0</v>
      </c>
      <c r="P69" s="52">
        <f>P40*Hoja1!O6</f>
        <v>0.56820984573228595</v>
      </c>
      <c r="Q69" s="52">
        <f>Q40*Hoja1!P6</f>
        <v>0</v>
      </c>
      <c r="R69" s="52">
        <f>R40*Hoja1!Q6</f>
        <v>0</v>
      </c>
      <c r="S69" s="52">
        <f>S40*Hoja1!R6</f>
        <v>0</v>
      </c>
      <c r="T69" s="52">
        <f>T40*Hoja1!S6</f>
        <v>0</v>
      </c>
      <c r="U69" s="52">
        <f>U40*Hoja1!T6</f>
        <v>5.5222903840660065</v>
      </c>
      <c r="V69" s="52">
        <f>V40*Hoja1!U6</f>
        <v>0</v>
      </c>
      <c r="W69" s="52">
        <f>W40*Hoja1!V6</f>
        <v>0</v>
      </c>
      <c r="X69" s="52">
        <f>X40*Hoja1!W6</f>
        <v>0</v>
      </c>
      <c r="Y69" s="52">
        <f>Y40*Hoja1!X6</f>
        <v>0</v>
      </c>
      <c r="Z69" s="52">
        <f>Z40*Hoja1!Y6</f>
        <v>0</v>
      </c>
      <c r="AA69" s="52">
        <f>AA40*Hoja1!Z6</f>
        <v>0</v>
      </c>
      <c r="AB69" s="52">
        <f>AB40*Hoja1!AA6</f>
        <v>0</v>
      </c>
    </row>
    <row r="70" spans="2:28" x14ac:dyDescent="0.35">
      <c r="B70" s="51" t="s">
        <v>57</v>
      </c>
      <c r="C70" s="52">
        <f>C41*Hoja1!C7</f>
        <v>0</v>
      </c>
      <c r="D70" s="52">
        <f>D41*Hoja1!D7</f>
        <v>0</v>
      </c>
      <c r="E70" s="52">
        <f>E41*Hoja1!E7</f>
        <v>0</v>
      </c>
      <c r="F70" s="52">
        <f>F41*Hoja1!F7</f>
        <v>0</v>
      </c>
      <c r="G70" s="52">
        <f>G41*Hoja1!G7</f>
        <v>126.68055603081197</v>
      </c>
      <c r="H70" s="52">
        <f>H41*Hoja1!H7</f>
        <v>0</v>
      </c>
      <c r="I70" s="52">
        <f>I41*Hoja1!I7</f>
        <v>0</v>
      </c>
      <c r="J70" s="52"/>
      <c r="K70" s="52">
        <f>K41*Hoja1!J7</f>
        <v>0.2184909589785082</v>
      </c>
      <c r="L70" s="52">
        <f>L41*Hoja1!K7</f>
        <v>0</v>
      </c>
      <c r="M70" s="52">
        <f>M41*Hoja1!L7</f>
        <v>328.7868135003921</v>
      </c>
      <c r="N70" s="52">
        <f>N41*Hoja1!M7</f>
        <v>568.6843826356112</v>
      </c>
      <c r="O70" s="52">
        <f>O41*Hoja1!N7</f>
        <v>0</v>
      </c>
      <c r="P70" s="52">
        <f>P41*Hoja1!O7</f>
        <v>0.65152681610168461</v>
      </c>
      <c r="Q70" s="52">
        <f>Q41*Hoja1!P7</f>
        <v>0</v>
      </c>
      <c r="R70" s="52">
        <f>R41*Hoja1!Q7</f>
        <v>0</v>
      </c>
      <c r="S70" s="52">
        <f>S41*Hoja1!R7</f>
        <v>0</v>
      </c>
      <c r="T70" s="52">
        <f>T41*Hoja1!S7</f>
        <v>0</v>
      </c>
      <c r="U70" s="52">
        <f>U41*Hoja1!T7</f>
        <v>11.488568281584033</v>
      </c>
      <c r="V70" s="52">
        <f>V41*Hoja1!U7</f>
        <v>0</v>
      </c>
      <c r="W70" s="52">
        <f>W41*Hoja1!V7</f>
        <v>0</v>
      </c>
      <c r="X70" s="52">
        <f>X41*Hoja1!W7</f>
        <v>0</v>
      </c>
      <c r="Y70" s="52">
        <f>Y41*Hoja1!X7</f>
        <v>0</v>
      </c>
      <c r="Z70" s="52">
        <f>Z41*Hoja1!Y7</f>
        <v>0</v>
      </c>
      <c r="AA70" s="52">
        <f>AA41*Hoja1!Z7</f>
        <v>0</v>
      </c>
      <c r="AB70" s="52">
        <f>AB41*Hoja1!AA7</f>
        <v>0</v>
      </c>
    </row>
    <row r="71" spans="2:28" x14ac:dyDescent="0.35">
      <c r="B71" s="55" t="s">
        <v>58</v>
      </c>
      <c r="C71" s="52">
        <f>SUM(C69:C70)</f>
        <v>0</v>
      </c>
      <c r="D71" s="52">
        <f t="shared" ref="D71:AA71" si="28">SUM(D69:D70)</f>
        <v>0</v>
      </c>
      <c r="E71" s="52">
        <f t="shared" si="28"/>
        <v>0</v>
      </c>
      <c r="F71" s="52">
        <f t="shared" si="28"/>
        <v>0</v>
      </c>
      <c r="G71" s="52">
        <f t="shared" si="28"/>
        <v>134.45827710023821</v>
      </c>
      <c r="H71" s="52">
        <f t="shared" si="28"/>
        <v>0</v>
      </c>
      <c r="I71" s="52">
        <f t="shared" si="28"/>
        <v>10.137786401172644</v>
      </c>
      <c r="J71" s="52">
        <f t="shared" si="28"/>
        <v>0</v>
      </c>
      <c r="K71" s="52">
        <f t="shared" si="28"/>
        <v>1.4203208504023035</v>
      </c>
      <c r="L71" s="52">
        <f t="shared" si="28"/>
        <v>0</v>
      </c>
      <c r="M71" s="52">
        <f t="shared" si="28"/>
        <v>1865.2908569239598</v>
      </c>
      <c r="N71" s="52">
        <f t="shared" si="28"/>
        <v>1562.2628399407968</v>
      </c>
      <c r="O71" s="52">
        <f t="shared" si="28"/>
        <v>0</v>
      </c>
      <c r="P71" s="52">
        <f t="shared" si="28"/>
        <v>1.2197366618339704</v>
      </c>
      <c r="Q71" s="52">
        <f t="shared" si="28"/>
        <v>0</v>
      </c>
      <c r="R71" s="52">
        <f t="shared" si="28"/>
        <v>0</v>
      </c>
      <c r="S71" s="52">
        <f t="shared" si="28"/>
        <v>0</v>
      </c>
      <c r="T71" s="52">
        <f t="shared" si="28"/>
        <v>0</v>
      </c>
      <c r="U71" s="52">
        <f t="shared" si="28"/>
        <v>17.010858665650041</v>
      </c>
      <c r="V71" s="52">
        <f t="shared" si="28"/>
        <v>0</v>
      </c>
      <c r="W71" s="52">
        <f t="shared" si="28"/>
        <v>0</v>
      </c>
      <c r="X71" s="52">
        <f t="shared" si="28"/>
        <v>0</v>
      </c>
      <c r="Y71" s="52">
        <f t="shared" ref="Y71:Z71" si="29">SUM(Y69:Y70)</f>
        <v>0</v>
      </c>
      <c r="Z71" s="52">
        <f t="shared" si="29"/>
        <v>0</v>
      </c>
      <c r="AA71" s="52">
        <f t="shared" si="28"/>
        <v>0</v>
      </c>
      <c r="AB71" s="52">
        <f>AB42*Hoja1!AA8</f>
        <v>0</v>
      </c>
    </row>
    <row r="72" spans="2:28" x14ac:dyDescent="0.35">
      <c r="B72" s="51" t="s">
        <v>59</v>
      </c>
      <c r="C72" s="52">
        <f>C43*Hoja1!C9</f>
        <v>0</v>
      </c>
      <c r="D72" s="52">
        <f>D43*Hoja1!D9</f>
        <v>0</v>
      </c>
      <c r="E72" s="52">
        <f>E43*Hoja1!E9</f>
        <v>0</v>
      </c>
      <c r="F72" s="52">
        <f>F43*Hoja1!F9</f>
        <v>0</v>
      </c>
      <c r="G72" s="52">
        <f>G43*Hoja1!G9</f>
        <v>0</v>
      </c>
      <c r="H72" s="52">
        <f>H43*Hoja1!H9</f>
        <v>0</v>
      </c>
      <c r="I72" s="52">
        <f>I43*Hoja1!I9</f>
        <v>0</v>
      </c>
      <c r="J72" s="52"/>
      <c r="K72" s="52">
        <f>K43*Hoja1!J9</f>
        <v>0</v>
      </c>
      <c r="L72" s="52">
        <f>L43*Hoja1!K9</f>
        <v>0</v>
      </c>
      <c r="M72" s="52">
        <f>M43*Hoja1!L9</f>
        <v>106.04279075567426</v>
      </c>
      <c r="N72" s="52">
        <f>N43*Hoja1!M9</f>
        <v>85.764110209794083</v>
      </c>
      <c r="O72" s="52">
        <f>O43*Hoja1!N9</f>
        <v>1.5214711709525207E-2</v>
      </c>
      <c r="P72" s="52">
        <f>P43*Hoja1!O9</f>
        <v>0</v>
      </c>
      <c r="Q72" s="52">
        <f>Q43*Hoja1!P9</f>
        <v>0</v>
      </c>
      <c r="R72" s="52">
        <f>R43*Hoja1!Q9</f>
        <v>0</v>
      </c>
      <c r="S72" s="52">
        <f>S43*Hoja1!R9</f>
        <v>0</v>
      </c>
      <c r="T72" s="52">
        <f>T43*Hoja1!S9</f>
        <v>0</v>
      </c>
      <c r="U72" s="52">
        <f>U43*Hoja1!T9</f>
        <v>0.15154255420664237</v>
      </c>
      <c r="V72" s="52">
        <f>V43*Hoja1!U9</f>
        <v>0</v>
      </c>
      <c r="W72" s="52">
        <f>W43*Hoja1!V9</f>
        <v>0</v>
      </c>
      <c r="X72" s="52">
        <f>X43*Hoja1!W9</f>
        <v>0</v>
      </c>
      <c r="Y72" s="52">
        <f>Y43*Hoja1!X9</f>
        <v>0</v>
      </c>
      <c r="Z72" s="52">
        <f>Z43*Hoja1!Y9</f>
        <v>0</v>
      </c>
      <c r="AA72" s="52">
        <f>AA43*Hoja1!Z9</f>
        <v>0</v>
      </c>
      <c r="AB72" s="52">
        <f>AB43*Hoja1!AA9</f>
        <v>0</v>
      </c>
    </row>
    <row r="73" spans="2:28" x14ac:dyDescent="0.35">
      <c r="B73" s="51" t="s">
        <v>60</v>
      </c>
      <c r="C73" s="52">
        <f>C44*Hoja1!C10</f>
        <v>0</v>
      </c>
      <c r="D73" s="52">
        <f>D44*Hoja1!D10</f>
        <v>0</v>
      </c>
      <c r="E73" s="52">
        <f>E44*Hoja1!E10</f>
        <v>0</v>
      </c>
      <c r="F73" s="52">
        <f>F44*Hoja1!F10</f>
        <v>0</v>
      </c>
      <c r="G73" s="52">
        <f>G44*Hoja1!G10</f>
        <v>1.2461354987821917E-2</v>
      </c>
      <c r="H73" s="52">
        <f>H44*Hoja1!H10</f>
        <v>0</v>
      </c>
      <c r="I73" s="52">
        <f>I44*Hoja1!I10</f>
        <v>1.0672166807246781</v>
      </c>
      <c r="J73" s="52"/>
      <c r="K73" s="52">
        <f>K44*Hoja1!J10</f>
        <v>0</v>
      </c>
      <c r="L73" s="52">
        <f>L44*Hoja1!K10</f>
        <v>0</v>
      </c>
      <c r="M73" s="52">
        <f>M44*Hoja1!L10</f>
        <v>424.10438179957129</v>
      </c>
      <c r="N73" s="52">
        <f>N44*Hoja1!M10</f>
        <v>80.233248485264795</v>
      </c>
      <c r="O73" s="52">
        <f>O44*Hoja1!N10</f>
        <v>0</v>
      </c>
      <c r="P73" s="52">
        <f>P44*Hoja1!O10</f>
        <v>0</v>
      </c>
      <c r="Q73" s="52">
        <f>Q44*Hoja1!P10</f>
        <v>0</v>
      </c>
      <c r="R73" s="52">
        <f>R44*Hoja1!Q10</f>
        <v>87.287233142167466</v>
      </c>
      <c r="S73" s="52">
        <f>S44*Hoja1!R10</f>
        <v>0</v>
      </c>
      <c r="T73" s="52">
        <f>T44*Hoja1!S10</f>
        <v>0</v>
      </c>
      <c r="U73" s="52">
        <f>U44*Hoja1!T10</f>
        <v>0</v>
      </c>
      <c r="V73" s="52">
        <f>V44*Hoja1!U10</f>
        <v>0</v>
      </c>
      <c r="W73" s="52">
        <f>W44*Hoja1!V10</f>
        <v>0</v>
      </c>
      <c r="X73" s="52">
        <f>X44*Hoja1!W10</f>
        <v>0</v>
      </c>
      <c r="Y73" s="52">
        <f>Y44*Hoja1!X10</f>
        <v>0</v>
      </c>
      <c r="Z73" s="52">
        <f>Z44*Hoja1!Y10</f>
        <v>0</v>
      </c>
      <c r="AA73" s="52">
        <f>AA44*Hoja1!Z10</f>
        <v>0</v>
      </c>
      <c r="AB73" s="52">
        <f>AB44*Hoja1!AA10</f>
        <v>0</v>
      </c>
    </row>
    <row r="74" spans="2:28" x14ac:dyDescent="0.35">
      <c r="B74" s="51" t="s">
        <v>61</v>
      </c>
      <c r="C74" s="52">
        <f>C45*Hoja1!C11</f>
        <v>0</v>
      </c>
      <c r="D74" s="52">
        <f>D45*Hoja1!D11</f>
        <v>0</v>
      </c>
      <c r="E74" s="52">
        <f>E45*Hoja1!E11</f>
        <v>0</v>
      </c>
      <c r="F74" s="52">
        <f>F45*Hoja1!F11</f>
        <v>0</v>
      </c>
      <c r="G74" s="52">
        <f>G45*Hoja1!G11</f>
        <v>0</v>
      </c>
      <c r="H74" s="52">
        <f>H45*Hoja1!H11</f>
        <v>0</v>
      </c>
      <c r="I74" s="52">
        <f>I45*Hoja1!I11</f>
        <v>0</v>
      </c>
      <c r="J74" s="52"/>
      <c r="K74" s="52">
        <f>K45*Hoja1!J11</f>
        <v>0</v>
      </c>
      <c r="L74" s="52">
        <f>L45*Hoja1!K11</f>
        <v>0</v>
      </c>
      <c r="M74" s="52">
        <f>M45*Hoja1!L11</f>
        <v>444.07414033858601</v>
      </c>
      <c r="N74" s="52">
        <f>N45*Hoja1!M11</f>
        <v>52.140392804973125</v>
      </c>
      <c r="O74" s="52">
        <f>O45*Hoja1!N11</f>
        <v>0</v>
      </c>
      <c r="P74" s="52">
        <f>P45*Hoja1!O11</f>
        <v>0</v>
      </c>
      <c r="Q74" s="52">
        <f>Q45*Hoja1!P11</f>
        <v>0</v>
      </c>
      <c r="R74" s="52">
        <f>R45*Hoja1!Q11</f>
        <v>0</v>
      </c>
      <c r="S74" s="52">
        <f>S45*Hoja1!R11</f>
        <v>0</v>
      </c>
      <c r="T74" s="52">
        <f>T45*Hoja1!S11</f>
        <v>0</v>
      </c>
      <c r="U74" s="52">
        <f>U45*Hoja1!T11</f>
        <v>0</v>
      </c>
      <c r="V74" s="52">
        <f>V45*Hoja1!U11</f>
        <v>0</v>
      </c>
      <c r="W74" s="52">
        <f>W45*Hoja1!V11</f>
        <v>0</v>
      </c>
      <c r="X74" s="52">
        <f>X45*Hoja1!W11</f>
        <v>0</v>
      </c>
      <c r="Y74" s="52">
        <f>Y45*Hoja1!X11</f>
        <v>0</v>
      </c>
      <c r="Z74" s="52">
        <f>Z45*Hoja1!Y11</f>
        <v>0</v>
      </c>
      <c r="AA74" s="52">
        <f>AA45*Hoja1!Z11</f>
        <v>0</v>
      </c>
      <c r="AB74" s="52">
        <f>AB45*Hoja1!AA11</f>
        <v>0</v>
      </c>
    </row>
    <row r="75" spans="2:28" x14ac:dyDescent="0.35">
      <c r="B75" s="56" t="s">
        <v>141</v>
      </c>
      <c r="C75" s="52">
        <f>SUM(C72:C74)</f>
        <v>0</v>
      </c>
      <c r="D75" s="52">
        <f t="shared" ref="D75:AB75" si="30">SUM(D72:D74)</f>
        <v>0</v>
      </c>
      <c r="E75" s="52">
        <f t="shared" si="30"/>
        <v>0</v>
      </c>
      <c r="F75" s="52">
        <f t="shared" si="30"/>
        <v>0</v>
      </c>
      <c r="G75" s="52">
        <f t="shared" si="30"/>
        <v>1.2461354987821917E-2</v>
      </c>
      <c r="H75" s="52">
        <f t="shared" si="30"/>
        <v>0</v>
      </c>
      <c r="I75" s="52">
        <f t="shared" si="30"/>
        <v>1.0672166807246781</v>
      </c>
      <c r="J75" s="52">
        <f t="shared" si="30"/>
        <v>0</v>
      </c>
      <c r="K75" s="52">
        <f t="shared" si="30"/>
        <v>0</v>
      </c>
      <c r="L75" s="52">
        <f t="shared" si="30"/>
        <v>0</v>
      </c>
      <c r="M75" s="52">
        <f t="shared" si="30"/>
        <v>974.22131289383151</v>
      </c>
      <c r="N75" s="52">
        <f t="shared" si="30"/>
        <v>218.13775150003201</v>
      </c>
      <c r="O75" s="52">
        <f t="shared" si="30"/>
        <v>1.5214711709525207E-2</v>
      </c>
      <c r="P75" s="52">
        <f t="shared" si="30"/>
        <v>0</v>
      </c>
      <c r="Q75" s="52">
        <f t="shared" si="30"/>
        <v>0</v>
      </c>
      <c r="R75" s="52">
        <f t="shared" si="30"/>
        <v>87.287233142167466</v>
      </c>
      <c r="S75" s="52">
        <f t="shared" si="30"/>
        <v>0</v>
      </c>
      <c r="T75" s="52">
        <f t="shared" si="30"/>
        <v>0</v>
      </c>
      <c r="U75" s="52">
        <f t="shared" si="30"/>
        <v>0.15154255420664237</v>
      </c>
      <c r="V75" s="52">
        <f t="shared" si="30"/>
        <v>0</v>
      </c>
      <c r="W75" s="52">
        <f t="shared" si="30"/>
        <v>0</v>
      </c>
      <c r="X75" s="52">
        <f t="shared" si="30"/>
        <v>0</v>
      </c>
      <c r="Y75" s="52">
        <f t="shared" ref="Y75:Z75" si="31">SUM(Y72:Y74)</f>
        <v>0</v>
      </c>
      <c r="Z75" s="52">
        <f t="shared" si="31"/>
        <v>0</v>
      </c>
      <c r="AA75" s="52">
        <f t="shared" si="30"/>
        <v>0</v>
      </c>
      <c r="AB75" s="52">
        <f t="shared" si="30"/>
        <v>0</v>
      </c>
    </row>
    <row r="76" spans="2:28" x14ac:dyDescent="0.35">
      <c r="B76" s="51" t="s">
        <v>63</v>
      </c>
      <c r="C76" s="52">
        <f>C47*Hoja1!C13</f>
        <v>0</v>
      </c>
      <c r="D76" s="52">
        <f>D47*Hoja1!D13</f>
        <v>0</v>
      </c>
      <c r="E76" s="52">
        <f>E47*Hoja1!E13</f>
        <v>0</v>
      </c>
      <c r="F76" s="52">
        <f>F47*Hoja1!F13</f>
        <v>0</v>
      </c>
      <c r="G76" s="52">
        <f>G47*Hoja1!G13</f>
        <v>0</v>
      </c>
      <c r="H76" s="52">
        <f>H47*Hoja1!H13</f>
        <v>1084.2891659195791</v>
      </c>
      <c r="I76" s="52">
        <f>I47*Hoja1!I13</f>
        <v>0</v>
      </c>
      <c r="J76" s="52"/>
      <c r="K76" s="52">
        <f>K47*Hoja1!J13</f>
        <v>0</v>
      </c>
      <c r="L76" s="52">
        <f>L47*Hoja1!K13</f>
        <v>0</v>
      </c>
      <c r="M76" s="52">
        <f>M47*Hoja1!L13</f>
        <v>60.019309760768522</v>
      </c>
      <c r="N76" s="52">
        <f>N47*Hoja1!M13</f>
        <v>0</v>
      </c>
      <c r="O76" s="52">
        <f>O47*Hoja1!N13</f>
        <v>0</v>
      </c>
      <c r="P76" s="52">
        <f>P47*Hoja1!O13</f>
        <v>0</v>
      </c>
      <c r="Q76" s="52">
        <f>Q47*Hoja1!P13</f>
        <v>0</v>
      </c>
      <c r="R76" s="52">
        <f>R47*Hoja1!Q13</f>
        <v>26.658339320118102</v>
      </c>
      <c r="S76" s="52">
        <f>S47*Hoja1!R13</f>
        <v>0</v>
      </c>
      <c r="T76" s="52">
        <f>T47*Hoja1!S13</f>
        <v>0</v>
      </c>
      <c r="U76" s="52">
        <f>U47*Hoja1!T13</f>
        <v>0</v>
      </c>
      <c r="V76" s="52">
        <f>V47*Hoja1!U13</f>
        <v>0</v>
      </c>
      <c r="W76" s="52">
        <f>W47*Hoja1!V13</f>
        <v>0</v>
      </c>
      <c r="X76" s="52">
        <f>X47*Hoja1!W13</f>
        <v>0</v>
      </c>
      <c r="Y76" s="52">
        <f>Y47*Hoja1!X13</f>
        <v>0</v>
      </c>
      <c r="Z76" s="52">
        <f>Z47*Hoja1!Y13</f>
        <v>0</v>
      </c>
      <c r="AA76" s="52">
        <f>AA47*Hoja1!Z13</f>
        <v>0</v>
      </c>
      <c r="AB76" s="52">
        <f>AB47*Hoja1!AA13</f>
        <v>0</v>
      </c>
    </row>
    <row r="77" spans="2:28" x14ac:dyDescent="0.35">
      <c r="B77" s="51" t="s">
        <v>64</v>
      </c>
      <c r="C77" s="52">
        <f>C48*Hoja1!C14</f>
        <v>0</v>
      </c>
      <c r="D77" s="52">
        <f>D48*Hoja1!D14</f>
        <v>0</v>
      </c>
      <c r="E77" s="52">
        <f>E48*Hoja1!E14</f>
        <v>0</v>
      </c>
      <c r="F77" s="52">
        <f>F48*Hoja1!F14</f>
        <v>0</v>
      </c>
      <c r="G77" s="52">
        <f>G48*Hoja1!G14</f>
        <v>0</v>
      </c>
      <c r="H77" s="52">
        <f>H48*Hoja1!H14</f>
        <v>0</v>
      </c>
      <c r="I77" s="52">
        <f>I48*Hoja1!I14</f>
        <v>0</v>
      </c>
      <c r="J77" s="52"/>
      <c r="K77" s="52">
        <f>K48*Hoja1!J14</f>
        <v>8.5835890699150781</v>
      </c>
      <c r="L77" s="52">
        <f>L48*Hoja1!K14</f>
        <v>0</v>
      </c>
      <c r="M77" s="52">
        <f>M48*Hoja1!L14</f>
        <v>718.53560019738916</v>
      </c>
      <c r="N77" s="52">
        <f>N48*Hoja1!M14</f>
        <v>72.981575707156765</v>
      </c>
      <c r="O77" s="52">
        <f>O48*Hoja1!N14</f>
        <v>1.0359211498219678</v>
      </c>
      <c r="P77" s="52">
        <f>P48*Hoja1!O14</f>
        <v>0</v>
      </c>
      <c r="Q77" s="52">
        <f>Q48*Hoja1!P14</f>
        <v>0</v>
      </c>
      <c r="R77" s="52">
        <f>R48*Hoja1!Q14</f>
        <v>66.807235335266881</v>
      </c>
      <c r="S77" s="52">
        <f>S48*Hoja1!R14</f>
        <v>137.9822651093823</v>
      </c>
      <c r="T77" s="52">
        <f>T48*Hoja1!S14</f>
        <v>0</v>
      </c>
      <c r="U77" s="52">
        <f>U48*Hoja1!T14</f>
        <v>0</v>
      </c>
      <c r="V77" s="52">
        <f>V48*Hoja1!U14</f>
        <v>0</v>
      </c>
      <c r="W77" s="52">
        <f>W48*Hoja1!V14</f>
        <v>0</v>
      </c>
      <c r="X77" s="52">
        <f>X48*Hoja1!W14</f>
        <v>0</v>
      </c>
      <c r="Y77" s="52">
        <f>Y48*Hoja1!X14</f>
        <v>0</v>
      </c>
      <c r="Z77" s="52">
        <f>Z48*Hoja1!Y14</f>
        <v>0</v>
      </c>
      <c r="AA77" s="52">
        <f>AA48*Hoja1!Z14</f>
        <v>0</v>
      </c>
      <c r="AB77" s="52">
        <f>AB48*Hoja1!AA14</f>
        <v>0</v>
      </c>
    </row>
    <row r="78" spans="2:28" x14ac:dyDescent="0.35">
      <c r="B78" s="51" t="s">
        <v>65</v>
      </c>
      <c r="C78" s="52">
        <f>C49*Hoja1!C15</f>
        <v>0</v>
      </c>
      <c r="D78" s="52">
        <f>D49*Hoja1!D15</f>
        <v>0</v>
      </c>
      <c r="E78" s="52">
        <f>E49*Hoja1!E15</f>
        <v>0</v>
      </c>
      <c r="F78" s="52">
        <f>F49*Hoja1!F15</f>
        <v>0</v>
      </c>
      <c r="G78" s="52">
        <f>G49*Hoja1!G15</f>
        <v>0</v>
      </c>
      <c r="H78" s="52">
        <f>H49*Hoja1!H15</f>
        <v>0</v>
      </c>
      <c r="I78" s="52">
        <f>I49*Hoja1!I15</f>
        <v>0</v>
      </c>
      <c r="J78" s="52"/>
      <c r="K78" s="52">
        <f>K49*Hoja1!J15</f>
        <v>0</v>
      </c>
      <c r="L78" s="52">
        <f>L49*Hoja1!K15</f>
        <v>0</v>
      </c>
      <c r="M78" s="52">
        <f>M49*Hoja1!L15</f>
        <v>10.801736558371537</v>
      </c>
      <c r="N78" s="52">
        <f>N49*Hoja1!M15</f>
        <v>0.25361829239291062</v>
      </c>
      <c r="O78" s="52">
        <f>O49*Hoja1!N15</f>
        <v>0</v>
      </c>
      <c r="P78" s="52">
        <f>P49*Hoja1!O15</f>
        <v>0</v>
      </c>
      <c r="Q78" s="52">
        <f>Q49*Hoja1!P15</f>
        <v>0</v>
      </c>
      <c r="R78" s="52">
        <f>R49*Hoja1!Q15</f>
        <v>0.61121495565638051</v>
      </c>
      <c r="S78" s="52">
        <f>S49*Hoja1!R15</f>
        <v>1.2854551327085821</v>
      </c>
      <c r="T78" s="52">
        <f>T49*Hoja1!S15</f>
        <v>0</v>
      </c>
      <c r="U78" s="52">
        <f>U49*Hoja1!T15</f>
        <v>0</v>
      </c>
      <c r="V78" s="52">
        <f>V49*Hoja1!U15</f>
        <v>0</v>
      </c>
      <c r="W78" s="52">
        <f>W49*Hoja1!V15</f>
        <v>0</v>
      </c>
      <c r="X78" s="52">
        <f>X49*Hoja1!W15</f>
        <v>0</v>
      </c>
      <c r="Y78" s="52">
        <f>Y49*Hoja1!X15</f>
        <v>0</v>
      </c>
      <c r="Z78" s="52">
        <f>Z49*Hoja1!Y15</f>
        <v>0</v>
      </c>
      <c r="AA78" s="52">
        <f>AA49*Hoja1!Z15</f>
        <v>0</v>
      </c>
      <c r="AB78" s="52">
        <f>AB49*Hoja1!AA15</f>
        <v>0</v>
      </c>
    </row>
    <row r="79" spans="2:28" x14ac:dyDescent="0.35">
      <c r="B79" s="51" t="s">
        <v>66</v>
      </c>
      <c r="C79" s="52">
        <f>C50*Hoja1!C16</f>
        <v>0</v>
      </c>
      <c r="D79" s="52">
        <f>D50*Hoja1!D16</f>
        <v>0</v>
      </c>
      <c r="E79" s="52">
        <f>E50*Hoja1!E16</f>
        <v>0</v>
      </c>
      <c r="F79" s="52">
        <f>F50*Hoja1!F16</f>
        <v>0</v>
      </c>
      <c r="G79" s="52">
        <f>G50*Hoja1!G16</f>
        <v>0</v>
      </c>
      <c r="H79" s="52">
        <f>H50*Hoja1!H16</f>
        <v>0</v>
      </c>
      <c r="I79" s="52">
        <f>I50*Hoja1!I16</f>
        <v>0</v>
      </c>
      <c r="J79" s="52"/>
      <c r="K79" s="52">
        <f>K50*Hoja1!J16</f>
        <v>0</v>
      </c>
      <c r="L79" s="52">
        <f>L50*Hoja1!K16</f>
        <v>0</v>
      </c>
      <c r="M79" s="52">
        <f>M50*Hoja1!L16</f>
        <v>93.954104196842337</v>
      </c>
      <c r="N79" s="52">
        <f>N50*Hoja1!M16</f>
        <v>2.2411666570602767E-2</v>
      </c>
      <c r="O79" s="52">
        <f>O50*Hoja1!N16</f>
        <v>0</v>
      </c>
      <c r="P79" s="52">
        <f>P50*Hoja1!O16</f>
        <v>0</v>
      </c>
      <c r="Q79" s="52">
        <f>Q50*Hoja1!P16</f>
        <v>0</v>
      </c>
      <c r="R79" s="52">
        <f>R50*Hoja1!Q16</f>
        <v>4.4898716581837865</v>
      </c>
      <c r="S79" s="52">
        <f>S50*Hoja1!R16</f>
        <v>37.877725217010578</v>
      </c>
      <c r="T79" s="52">
        <f>T50*Hoja1!S16</f>
        <v>0</v>
      </c>
      <c r="U79" s="52">
        <f>U50*Hoja1!T16</f>
        <v>0</v>
      </c>
      <c r="V79" s="52">
        <f>V50*Hoja1!U16</f>
        <v>0</v>
      </c>
      <c r="W79" s="52">
        <f>W50*Hoja1!V16</f>
        <v>0</v>
      </c>
      <c r="X79" s="52">
        <f>X50*Hoja1!W16</f>
        <v>0</v>
      </c>
      <c r="Y79" s="52">
        <f>Y50*Hoja1!X16</f>
        <v>0</v>
      </c>
      <c r="Z79" s="52">
        <f>Z50*Hoja1!Y16</f>
        <v>0</v>
      </c>
      <c r="AA79" s="52">
        <f>AA50*Hoja1!Z16</f>
        <v>0</v>
      </c>
      <c r="AB79" s="52">
        <f>AB50*Hoja1!AA16</f>
        <v>0</v>
      </c>
    </row>
    <row r="80" spans="2:28" x14ac:dyDescent="0.35">
      <c r="B80" s="51" t="s">
        <v>67</v>
      </c>
      <c r="C80" s="52">
        <f>C51*Hoja1!C17</f>
        <v>0</v>
      </c>
      <c r="D80" s="52">
        <f>D51*Hoja1!D17</f>
        <v>0</v>
      </c>
      <c r="E80" s="52">
        <f>E51*Hoja1!E17</f>
        <v>0</v>
      </c>
      <c r="F80" s="52">
        <f>F51*Hoja1!F17</f>
        <v>0</v>
      </c>
      <c r="G80" s="52">
        <f>G51*Hoja1!G17</f>
        <v>0</v>
      </c>
      <c r="H80" s="52">
        <f>H51*Hoja1!H17</f>
        <v>0</v>
      </c>
      <c r="I80" s="52">
        <f>I51*Hoja1!I17</f>
        <v>0</v>
      </c>
      <c r="J80" s="52"/>
      <c r="K80" s="52">
        <f>K51*Hoja1!J17</f>
        <v>0</v>
      </c>
      <c r="L80" s="52">
        <f>L51*Hoja1!K17</f>
        <v>0</v>
      </c>
      <c r="M80" s="52">
        <f>M51*Hoja1!L17</f>
        <v>107.6703158561082</v>
      </c>
      <c r="N80" s="52">
        <f>N51*Hoja1!M17</f>
        <v>7.5246085075237188</v>
      </c>
      <c r="O80" s="52">
        <f>O51*Hoja1!N17</f>
        <v>0</v>
      </c>
      <c r="P80" s="52">
        <f>P51*Hoja1!O17</f>
        <v>0</v>
      </c>
      <c r="Q80" s="52">
        <f>Q51*Hoja1!P17</f>
        <v>0</v>
      </c>
      <c r="R80" s="52">
        <f>R51*Hoja1!Q17</f>
        <v>0</v>
      </c>
      <c r="S80" s="52">
        <f>S51*Hoja1!R17</f>
        <v>58.676940816788004</v>
      </c>
      <c r="T80" s="52">
        <f>T51*Hoja1!S17</f>
        <v>0</v>
      </c>
      <c r="U80" s="52">
        <f>U51*Hoja1!T17</f>
        <v>0</v>
      </c>
      <c r="V80" s="52">
        <f>V51*Hoja1!U17</f>
        <v>0</v>
      </c>
      <c r="W80" s="52">
        <f>W51*Hoja1!V17</f>
        <v>0</v>
      </c>
      <c r="X80" s="52">
        <f>X51*Hoja1!W17</f>
        <v>0</v>
      </c>
      <c r="Y80" s="52">
        <f>Y51*Hoja1!X17</f>
        <v>0</v>
      </c>
      <c r="Z80" s="52">
        <f>Z51*Hoja1!Y17</f>
        <v>0</v>
      </c>
      <c r="AA80" s="52">
        <f>AA51*Hoja1!Z17</f>
        <v>0</v>
      </c>
      <c r="AB80" s="52">
        <f>AB51*Hoja1!AA17</f>
        <v>0</v>
      </c>
    </row>
    <row r="81" spans="2:28" x14ac:dyDescent="0.35">
      <c r="B81" s="51" t="s">
        <v>68</v>
      </c>
      <c r="C81" s="52">
        <f>C52*Hoja1!C18</f>
        <v>0</v>
      </c>
      <c r="D81" s="52">
        <f>D52*Hoja1!D18</f>
        <v>0</v>
      </c>
      <c r="E81" s="52">
        <f>E52*Hoja1!E18</f>
        <v>0</v>
      </c>
      <c r="F81" s="52">
        <f>F52*Hoja1!F18</f>
        <v>0</v>
      </c>
      <c r="G81" s="52">
        <f>G52*Hoja1!G18</f>
        <v>0</v>
      </c>
      <c r="H81" s="52">
        <f>H52*Hoja1!H18</f>
        <v>0</v>
      </c>
      <c r="I81" s="52">
        <f>I52*Hoja1!I18</f>
        <v>0</v>
      </c>
      <c r="J81" s="52"/>
      <c r="K81" s="52">
        <f>K52*Hoja1!J18</f>
        <v>0</v>
      </c>
      <c r="L81" s="52">
        <f>L52*Hoja1!K18</f>
        <v>0</v>
      </c>
      <c r="M81" s="52">
        <f>M52*Hoja1!L18</f>
        <v>338.68619368829627</v>
      </c>
      <c r="N81" s="52">
        <f>N52*Hoja1!M18</f>
        <v>0.17758009083525972</v>
      </c>
      <c r="O81" s="52">
        <f>O52*Hoja1!N18</f>
        <v>0</v>
      </c>
      <c r="P81" s="52">
        <f>P52*Hoja1!O18</f>
        <v>0</v>
      </c>
      <c r="Q81" s="52">
        <f>Q52*Hoja1!P18</f>
        <v>0</v>
      </c>
      <c r="R81" s="52">
        <f>R52*Hoja1!Q18</f>
        <v>77.572715837341434</v>
      </c>
      <c r="S81" s="52">
        <f>S52*Hoja1!R18</f>
        <v>5.2028540105737529</v>
      </c>
      <c r="T81" s="52">
        <f>T52*Hoja1!S18</f>
        <v>0</v>
      </c>
      <c r="U81" s="52">
        <f>U52*Hoja1!T18</f>
        <v>0</v>
      </c>
      <c r="V81" s="52">
        <f>V52*Hoja1!U18</f>
        <v>0</v>
      </c>
      <c r="W81" s="52">
        <f>W52*Hoja1!V18</f>
        <v>0</v>
      </c>
      <c r="X81" s="52">
        <f>X52*Hoja1!W18</f>
        <v>0</v>
      </c>
      <c r="Y81" s="52">
        <f>Y52*Hoja1!X18</f>
        <v>0</v>
      </c>
      <c r="Z81" s="52">
        <f>Z52*Hoja1!Y18</f>
        <v>0</v>
      </c>
      <c r="AA81" s="52">
        <f>AA52*Hoja1!Z18</f>
        <v>0</v>
      </c>
      <c r="AB81" s="52">
        <f>AB52*Hoja1!AA18</f>
        <v>0</v>
      </c>
    </row>
    <row r="82" spans="2:28" x14ac:dyDescent="0.35">
      <c r="B82" s="51" t="s">
        <v>69</v>
      </c>
      <c r="C82" s="52">
        <f>C53*Hoja1!C19</f>
        <v>0</v>
      </c>
      <c r="D82" s="52">
        <f>D53*Hoja1!D19</f>
        <v>0</v>
      </c>
      <c r="E82" s="52">
        <f>E53*Hoja1!E19</f>
        <v>0</v>
      </c>
      <c r="F82" s="52">
        <f>F53*Hoja1!F19</f>
        <v>0</v>
      </c>
      <c r="G82" s="52">
        <f>G53*Hoja1!G19</f>
        <v>0</v>
      </c>
      <c r="H82" s="52">
        <f>H53*Hoja1!H19</f>
        <v>0</v>
      </c>
      <c r="I82" s="52">
        <f>I53*Hoja1!I19</f>
        <v>0</v>
      </c>
      <c r="J82" s="52"/>
      <c r="K82" s="52">
        <f>K53*Hoja1!J19</f>
        <v>0</v>
      </c>
      <c r="L82" s="52">
        <f>L53*Hoja1!K19</f>
        <v>0</v>
      </c>
      <c r="M82" s="52">
        <f>M53*Hoja1!L19</f>
        <v>816.19720358415464</v>
      </c>
      <c r="N82" s="52">
        <f>N53*Hoja1!M19</f>
        <v>30.3398430798017</v>
      </c>
      <c r="O82" s="52">
        <f>O53*Hoja1!N19</f>
        <v>2.3972126572755069E-2</v>
      </c>
      <c r="P82" s="52">
        <f>P53*Hoja1!O19</f>
        <v>0</v>
      </c>
      <c r="Q82" s="52">
        <f>Q53*Hoja1!P19</f>
        <v>0</v>
      </c>
      <c r="R82" s="52">
        <f>R53*Hoja1!Q19</f>
        <v>42.808788662918722</v>
      </c>
      <c r="S82" s="52">
        <f>S53*Hoja1!R19</f>
        <v>190.31539703425048</v>
      </c>
      <c r="T82" s="52">
        <f>T53*Hoja1!S19</f>
        <v>43.342367481856527</v>
      </c>
      <c r="U82" s="52">
        <f>U53*Hoja1!T19</f>
        <v>0</v>
      </c>
      <c r="V82" s="52">
        <f>V53*Hoja1!U19</f>
        <v>0</v>
      </c>
      <c r="W82" s="52">
        <f>W53*Hoja1!V19</f>
        <v>0</v>
      </c>
      <c r="X82" s="52">
        <f>X53*Hoja1!W19</f>
        <v>0</v>
      </c>
      <c r="Y82" s="52">
        <f>Y53*Hoja1!X19</f>
        <v>0</v>
      </c>
      <c r="Z82" s="52">
        <f>Z53*Hoja1!Y19</f>
        <v>0</v>
      </c>
      <c r="AA82" s="52">
        <f>AA53*Hoja1!Z19</f>
        <v>0</v>
      </c>
      <c r="AB82" s="52">
        <f>AB53*Hoja1!AA19</f>
        <v>0</v>
      </c>
    </row>
    <row r="83" spans="2:28" x14ac:dyDescent="0.35">
      <c r="B83" s="51" t="s">
        <v>70</v>
      </c>
      <c r="C83" s="52">
        <f>C54*Hoja1!C20</f>
        <v>0</v>
      </c>
      <c r="D83" s="52">
        <f>D54*Hoja1!D20</f>
        <v>0</v>
      </c>
      <c r="E83" s="52">
        <f>E54*Hoja1!E20</f>
        <v>0</v>
      </c>
      <c r="F83" s="52">
        <f>F54*Hoja1!F20</f>
        <v>0</v>
      </c>
      <c r="G83" s="52">
        <f>G54*Hoja1!G20</f>
        <v>0</v>
      </c>
      <c r="H83" s="52">
        <f>H54*Hoja1!H20</f>
        <v>0</v>
      </c>
      <c r="I83" s="52">
        <f>I54*Hoja1!I20</f>
        <v>0</v>
      </c>
      <c r="J83" s="52"/>
      <c r="K83" s="52">
        <f>K54*Hoja1!J20</f>
        <v>0</v>
      </c>
      <c r="L83" s="52">
        <f>L54*Hoja1!K20</f>
        <v>0</v>
      </c>
      <c r="M83" s="52">
        <f>M54*Hoja1!L20</f>
        <v>146.51731103779591</v>
      </c>
      <c r="N83" s="52">
        <f>N54*Hoja1!M20</f>
        <v>29.281262527496889</v>
      </c>
      <c r="O83" s="52">
        <f>O54*Hoja1!N20</f>
        <v>6.0175147667849808E-2</v>
      </c>
      <c r="P83" s="52">
        <f>P54*Hoja1!O20</f>
        <v>0</v>
      </c>
      <c r="Q83" s="52">
        <f>Q54*Hoja1!P20</f>
        <v>0</v>
      </c>
      <c r="R83" s="52">
        <f>R54*Hoja1!Q20</f>
        <v>14.644176061585677</v>
      </c>
      <c r="S83" s="52">
        <f>S54*Hoja1!R20</f>
        <v>0</v>
      </c>
      <c r="T83" s="52">
        <f>T54*Hoja1!S20</f>
        <v>0</v>
      </c>
      <c r="U83" s="52">
        <f>U54*Hoja1!T20</f>
        <v>0</v>
      </c>
      <c r="V83" s="52">
        <f>V54*Hoja1!U20</f>
        <v>0</v>
      </c>
      <c r="W83" s="52">
        <f>W54*Hoja1!V20</f>
        <v>0</v>
      </c>
      <c r="X83" s="52">
        <f>X54*Hoja1!W20</f>
        <v>0</v>
      </c>
      <c r="Y83" s="52">
        <f>Y54*Hoja1!X20</f>
        <v>0</v>
      </c>
      <c r="Z83" s="52">
        <f>Z54*Hoja1!Y20</f>
        <v>0</v>
      </c>
      <c r="AA83" s="52">
        <f>AA54*Hoja1!Z20</f>
        <v>0</v>
      </c>
      <c r="AB83" s="52">
        <f>AB54*Hoja1!AA20</f>
        <v>0</v>
      </c>
    </row>
    <row r="84" spans="2:28" x14ac:dyDescent="0.35">
      <c r="B84" s="51" t="s">
        <v>71</v>
      </c>
      <c r="C84" s="52">
        <f>C55*Hoja1!C21</f>
        <v>0</v>
      </c>
      <c r="D84" s="52">
        <f>D55*Hoja1!D21</f>
        <v>0</v>
      </c>
      <c r="E84" s="52">
        <f>E55*Hoja1!E21</f>
        <v>0</v>
      </c>
      <c r="F84" s="52">
        <f>F55*Hoja1!F21</f>
        <v>0</v>
      </c>
      <c r="G84" s="52">
        <f>G55*Hoja1!G21</f>
        <v>0</v>
      </c>
      <c r="H84" s="52">
        <f>H55*Hoja1!H21</f>
        <v>0</v>
      </c>
      <c r="I84" s="52">
        <f>I55*Hoja1!I21</f>
        <v>0</v>
      </c>
      <c r="J84" s="52"/>
      <c r="K84" s="52">
        <f>K55*Hoja1!J21</f>
        <v>0</v>
      </c>
      <c r="L84" s="52">
        <f>L55*Hoja1!K21</f>
        <v>0</v>
      </c>
      <c r="M84" s="52">
        <f>M55*Hoja1!L21</f>
        <v>643.80848166315207</v>
      </c>
      <c r="N84" s="52">
        <f>N55*Hoja1!M21</f>
        <v>36.313715130803985</v>
      </c>
      <c r="O84" s="52">
        <f>O55*Hoja1!N21</f>
        <v>0</v>
      </c>
      <c r="P84" s="52">
        <f>P55*Hoja1!O21</f>
        <v>0</v>
      </c>
      <c r="Q84" s="52">
        <f>Q55*Hoja1!P21</f>
        <v>0</v>
      </c>
      <c r="R84" s="52">
        <f>R55*Hoja1!Q21</f>
        <v>171.65436076868804</v>
      </c>
      <c r="S84" s="52">
        <f>S55*Hoja1!R21</f>
        <v>7.2289654281529554</v>
      </c>
      <c r="T84" s="52">
        <f>T55*Hoja1!S21</f>
        <v>0</v>
      </c>
      <c r="U84" s="52">
        <f>U55*Hoja1!T21</f>
        <v>0</v>
      </c>
      <c r="V84" s="52">
        <f>V55*Hoja1!U21</f>
        <v>0</v>
      </c>
      <c r="W84" s="52">
        <f>W55*Hoja1!V21</f>
        <v>0</v>
      </c>
      <c r="X84" s="52">
        <f>X55*Hoja1!W21</f>
        <v>0</v>
      </c>
      <c r="Y84" s="52">
        <f>Y55*Hoja1!X21</f>
        <v>0</v>
      </c>
      <c r="Z84" s="52">
        <f>Z55*Hoja1!Y21</f>
        <v>0</v>
      </c>
      <c r="AA84" s="52">
        <f>AA55*Hoja1!Z21</f>
        <v>0</v>
      </c>
      <c r="AB84" s="52">
        <f>AB55*Hoja1!AA21</f>
        <v>0</v>
      </c>
    </row>
    <row r="85" spans="2:28" x14ac:dyDescent="0.35">
      <c r="B85" s="56" t="s">
        <v>136</v>
      </c>
      <c r="C85" s="52">
        <f>SUM(C76:C84)</f>
        <v>0</v>
      </c>
      <c r="D85" s="52">
        <f t="shared" ref="D85:AB85" si="32">SUM(D76:D84)</f>
        <v>0</v>
      </c>
      <c r="E85" s="52">
        <f t="shared" si="32"/>
        <v>0</v>
      </c>
      <c r="F85" s="52">
        <f t="shared" si="32"/>
        <v>0</v>
      </c>
      <c r="G85" s="52">
        <f t="shared" si="32"/>
        <v>0</v>
      </c>
      <c r="H85" s="52">
        <f t="shared" si="32"/>
        <v>1084.2891659195791</v>
      </c>
      <c r="I85" s="52">
        <f t="shared" si="32"/>
        <v>0</v>
      </c>
      <c r="J85" s="52">
        <f t="shared" si="32"/>
        <v>0</v>
      </c>
      <c r="K85" s="52">
        <f t="shared" si="32"/>
        <v>8.5835890699150781</v>
      </c>
      <c r="L85" s="52">
        <f t="shared" si="32"/>
        <v>0</v>
      </c>
      <c r="M85" s="52">
        <f t="shared" si="32"/>
        <v>2936.1902565428786</v>
      </c>
      <c r="N85" s="52">
        <f t="shared" si="32"/>
        <v>176.89461500258184</v>
      </c>
      <c r="O85" s="52">
        <f t="shared" si="32"/>
        <v>1.1200684240625727</v>
      </c>
      <c r="P85" s="52">
        <f t="shared" si="32"/>
        <v>0</v>
      </c>
      <c r="Q85" s="52">
        <f t="shared" si="32"/>
        <v>0</v>
      </c>
      <c r="R85" s="52">
        <f t="shared" si="32"/>
        <v>405.24670259975903</v>
      </c>
      <c r="S85" s="52">
        <f t="shared" si="32"/>
        <v>438.56960274886666</v>
      </c>
      <c r="T85" s="52">
        <f t="shared" si="32"/>
        <v>43.342367481856527</v>
      </c>
      <c r="U85" s="52">
        <f t="shared" si="32"/>
        <v>0</v>
      </c>
      <c r="V85" s="52">
        <f t="shared" si="32"/>
        <v>0</v>
      </c>
      <c r="W85" s="52">
        <f t="shared" si="32"/>
        <v>0</v>
      </c>
      <c r="X85" s="52">
        <f t="shared" si="32"/>
        <v>0</v>
      </c>
      <c r="Y85" s="52">
        <f t="shared" ref="Y85:Z85" si="33">SUM(Y76:Y84)</f>
        <v>0</v>
      </c>
      <c r="Z85" s="52">
        <f t="shared" si="33"/>
        <v>0</v>
      </c>
      <c r="AA85" s="52">
        <f t="shared" si="32"/>
        <v>0</v>
      </c>
      <c r="AB85" s="52">
        <f t="shared" si="32"/>
        <v>0</v>
      </c>
    </row>
    <row r="86" spans="2:28" x14ac:dyDescent="0.35">
      <c r="B86" s="55" t="s">
        <v>135</v>
      </c>
      <c r="C86" s="52">
        <f>C57*Hoja1!C$23</f>
        <v>0</v>
      </c>
      <c r="D86" s="52">
        <f>D57*Hoja1!D$23</f>
        <v>0</v>
      </c>
      <c r="E86" s="52">
        <f>E57*Hoja1!E$23</f>
        <v>0</v>
      </c>
      <c r="F86" s="52">
        <f>F57*Hoja1!F$23</f>
        <v>0</v>
      </c>
      <c r="G86" s="52">
        <f>G57*Hoja1!G$23</f>
        <v>0</v>
      </c>
      <c r="H86" s="52">
        <f>H57*Hoja1!H$23</f>
        <v>0</v>
      </c>
      <c r="I86" s="52">
        <f>I57*Hoja1!I$23</f>
        <v>0</v>
      </c>
      <c r="J86" s="52">
        <f>J57*Hoja1!J$23</f>
        <v>0</v>
      </c>
      <c r="K86" s="52">
        <f>K57*Hoja1!J$23</f>
        <v>0</v>
      </c>
      <c r="L86" s="52">
        <f>L57*Hoja1!K23</f>
        <v>0</v>
      </c>
      <c r="M86" s="52">
        <f>M57*Hoja1!L$23</f>
        <v>0</v>
      </c>
      <c r="N86" s="52">
        <f>N57*Hoja1!M$23</f>
        <v>311.23061491024055</v>
      </c>
      <c r="O86" s="52">
        <f>O57*Hoja1!N$23</f>
        <v>1571.4676400142821</v>
      </c>
      <c r="P86" s="52">
        <f>P57*Hoja1!O$23</f>
        <v>0</v>
      </c>
      <c r="Q86" s="52">
        <f>Q57*Hoja1!P$23</f>
        <v>73.633506216073968</v>
      </c>
      <c r="R86" s="52">
        <f>R57*Hoja1!Q$23</f>
        <v>784.53745751079146</v>
      </c>
      <c r="S86" s="52">
        <f>S57*Hoja1!R$23</f>
        <v>0</v>
      </c>
      <c r="T86" s="52">
        <f>T57*Hoja1!S$23</f>
        <v>0</v>
      </c>
      <c r="U86" s="52">
        <f>U57*Hoja1!T$23</f>
        <v>0</v>
      </c>
      <c r="V86" s="52">
        <f>V57*Hoja1!U$23</f>
        <v>0</v>
      </c>
      <c r="W86" s="52">
        <f>W57*Hoja1!V$23</f>
        <v>0</v>
      </c>
      <c r="X86" s="52">
        <f>X57*Hoja1!W$23</f>
        <v>0</v>
      </c>
      <c r="Y86" s="52">
        <f>Y57*Hoja1!X$23</f>
        <v>0</v>
      </c>
      <c r="Z86" s="52">
        <f>Z57*Hoja1!Y$23</f>
        <v>0</v>
      </c>
      <c r="AA86" s="52">
        <f>AA57*Hoja1!Z23</f>
        <v>0</v>
      </c>
      <c r="AB86" s="52">
        <f>AB57*Hoja1!AA23</f>
        <v>0</v>
      </c>
    </row>
    <row r="87" spans="2:28" x14ac:dyDescent="0.35">
      <c r="B87" s="51" t="s">
        <v>132</v>
      </c>
      <c r="C87" s="52">
        <f>C58*Hoja1!C$23</f>
        <v>0</v>
      </c>
      <c r="D87" s="52">
        <f>D58*Hoja1!D$23</f>
        <v>0</v>
      </c>
      <c r="E87" s="52">
        <f>E58*Hoja1!E$23</f>
        <v>0</v>
      </c>
      <c r="F87" s="52">
        <f>F58*Hoja1!F$23</f>
        <v>0</v>
      </c>
      <c r="G87" s="52">
        <f>G58*Hoja1!G$23</f>
        <v>0</v>
      </c>
      <c r="H87" s="52">
        <f>H58*Hoja1!H$23</f>
        <v>0</v>
      </c>
      <c r="I87" s="52">
        <f>I58*Hoja1!I$23</f>
        <v>0</v>
      </c>
      <c r="J87" s="52">
        <f>J58*Hoja1!J$23</f>
        <v>0</v>
      </c>
      <c r="K87" s="52">
        <f>K58*Hoja1!J$23</f>
        <v>0</v>
      </c>
      <c r="L87" s="52"/>
      <c r="M87" s="52">
        <f>M58*Hoja1!L$23</f>
        <v>0</v>
      </c>
      <c r="N87" s="52">
        <f>N58*Hoja1!M$23</f>
        <v>311.23061491024055</v>
      </c>
      <c r="O87" s="52">
        <f>O58*Hoja1!N$23</f>
        <v>1568.6304080142822</v>
      </c>
      <c r="P87" s="52">
        <f>P58*Hoja1!O$23</f>
        <v>0</v>
      </c>
      <c r="Q87" s="52">
        <f>Q58*Hoja1!P$23</f>
        <v>0</v>
      </c>
      <c r="R87" s="52">
        <f>R58*Hoja1!Q$23</f>
        <v>784.53745751079146</v>
      </c>
      <c r="S87" s="52">
        <f>S58*Hoja1!R$23</f>
        <v>0</v>
      </c>
      <c r="T87" s="52">
        <f>T58*Hoja1!S$23</f>
        <v>0</v>
      </c>
      <c r="U87" s="52">
        <f>U58*Hoja1!T$23</f>
        <v>0</v>
      </c>
      <c r="V87" s="52">
        <f>V58*Hoja1!U$23</f>
        <v>0</v>
      </c>
      <c r="W87" s="52">
        <f>W58*Hoja1!V$23</f>
        <v>0</v>
      </c>
      <c r="X87" s="52">
        <f>X58*Hoja1!W$23</f>
        <v>0</v>
      </c>
      <c r="Y87" s="52">
        <f>Y58*Hoja1!X$23</f>
        <v>0</v>
      </c>
      <c r="Z87" s="52">
        <f>Z58*Hoja1!Y$23</f>
        <v>0</v>
      </c>
      <c r="AA87" s="52"/>
      <c r="AB87" s="52"/>
    </row>
    <row r="88" spans="2:28" x14ac:dyDescent="0.35">
      <c r="B88" s="51" t="s">
        <v>133</v>
      </c>
      <c r="C88" s="52">
        <f>C59*Hoja1!C$23</f>
        <v>0</v>
      </c>
      <c r="D88" s="52">
        <f>D59*Hoja1!D$23</f>
        <v>0</v>
      </c>
      <c r="E88" s="52">
        <f>E59*Hoja1!E$23</f>
        <v>0</v>
      </c>
      <c r="F88" s="52">
        <f>F59*Hoja1!F$23</f>
        <v>0</v>
      </c>
      <c r="G88" s="52">
        <f>G59*Hoja1!G$23</f>
        <v>0</v>
      </c>
      <c r="H88" s="52">
        <f>H59*Hoja1!H$23</f>
        <v>0</v>
      </c>
      <c r="I88" s="52">
        <f>I59*Hoja1!I$23</f>
        <v>0</v>
      </c>
      <c r="J88" s="52">
        <f>J59*Hoja1!J$23</f>
        <v>0</v>
      </c>
      <c r="K88" s="52">
        <f>K59*Hoja1!J$23</f>
        <v>0</v>
      </c>
      <c r="L88" s="52"/>
      <c r="M88" s="52">
        <f>M59*Hoja1!L$23</f>
        <v>0</v>
      </c>
      <c r="N88" s="52">
        <f>N59*Hoja1!M$23</f>
        <v>0</v>
      </c>
      <c r="O88" s="52">
        <f>O59*Hoja1!N$23</f>
        <v>2.8372319999999998</v>
      </c>
      <c r="P88" s="52">
        <f>P59*Hoja1!O$23</f>
        <v>0</v>
      </c>
      <c r="Q88" s="52">
        <f>Q59*Hoja1!P$23</f>
        <v>73.633506216073968</v>
      </c>
      <c r="R88" s="52">
        <f>R59*Hoja1!Q$23</f>
        <v>0</v>
      </c>
      <c r="S88" s="52">
        <f>S59*Hoja1!R$23</f>
        <v>0</v>
      </c>
      <c r="T88" s="52">
        <f>T59*Hoja1!S$23</f>
        <v>0</v>
      </c>
      <c r="U88" s="52">
        <f>U59*Hoja1!T$23</f>
        <v>0</v>
      </c>
      <c r="V88" s="52">
        <f>V59*Hoja1!U$23</f>
        <v>0</v>
      </c>
      <c r="W88" s="52">
        <f>W59*Hoja1!V$23</f>
        <v>0</v>
      </c>
      <c r="X88" s="52">
        <f>X59*Hoja1!W$23</f>
        <v>0</v>
      </c>
      <c r="Y88" s="52">
        <f>Y59*Hoja1!X$23</f>
        <v>0</v>
      </c>
      <c r="Z88" s="52">
        <f>Z59*Hoja1!Y$23</f>
        <v>0</v>
      </c>
      <c r="AA88" s="52"/>
      <c r="AB88" s="52"/>
    </row>
    <row r="89" spans="2:28" x14ac:dyDescent="0.35">
      <c r="B89" s="51" t="s">
        <v>134</v>
      </c>
      <c r="C89" s="52">
        <f>C60*Hoja1!C$23</f>
        <v>0</v>
      </c>
      <c r="D89" s="52">
        <f>D60*Hoja1!D$23</f>
        <v>0</v>
      </c>
      <c r="E89" s="52">
        <f>E60*Hoja1!E$23</f>
        <v>0</v>
      </c>
      <c r="F89" s="52">
        <f>F60*Hoja1!F$23</f>
        <v>0</v>
      </c>
      <c r="G89" s="52">
        <f>G60*Hoja1!G$23</f>
        <v>0</v>
      </c>
      <c r="H89" s="52">
        <f>H60*Hoja1!H$23</f>
        <v>0</v>
      </c>
      <c r="I89" s="52">
        <f>I60*Hoja1!I$23</f>
        <v>0</v>
      </c>
      <c r="J89" s="52">
        <f>J60*Hoja1!J$23</f>
        <v>0</v>
      </c>
      <c r="K89" s="52">
        <f>K60*Hoja1!J$23</f>
        <v>0</v>
      </c>
      <c r="L89" s="52"/>
      <c r="M89" s="52">
        <f>M60*Hoja1!L$23</f>
        <v>0</v>
      </c>
      <c r="N89" s="52">
        <f>N60*Hoja1!M$23</f>
        <v>0</v>
      </c>
      <c r="O89" s="52">
        <f>O60*Hoja1!N$23</f>
        <v>0</v>
      </c>
      <c r="P89" s="52">
        <f>P60*Hoja1!O$23</f>
        <v>0</v>
      </c>
      <c r="Q89" s="52">
        <f>Q60*Hoja1!P$23</f>
        <v>0</v>
      </c>
      <c r="R89" s="52">
        <f>R60*Hoja1!Q$23</f>
        <v>0</v>
      </c>
      <c r="S89" s="52">
        <f>S60*Hoja1!R$23</f>
        <v>0</v>
      </c>
      <c r="T89" s="52">
        <f>T60*Hoja1!S$23</f>
        <v>0</v>
      </c>
      <c r="U89" s="52">
        <f>U60*Hoja1!T$23</f>
        <v>0</v>
      </c>
      <c r="V89" s="52">
        <f>V60*Hoja1!U$23</f>
        <v>0</v>
      </c>
      <c r="W89" s="52">
        <f>W60*Hoja1!V$23</f>
        <v>0</v>
      </c>
      <c r="X89" s="52">
        <f>X60*Hoja1!W$23</f>
        <v>0</v>
      </c>
      <c r="Y89" s="52">
        <f>Y60*Hoja1!X$23</f>
        <v>0</v>
      </c>
      <c r="Z89" s="52">
        <f>Z60*Hoja1!Y$23</f>
        <v>0</v>
      </c>
      <c r="AA89" s="52"/>
      <c r="AB89" s="52"/>
    </row>
    <row r="90" spans="2:28" x14ac:dyDescent="0.35">
      <c r="B90" s="55" t="s">
        <v>139</v>
      </c>
      <c r="C90" s="52">
        <f>C61*Hoja1!C24</f>
        <v>0</v>
      </c>
      <c r="D90" s="52">
        <f>D61*Hoja1!D24</f>
        <v>0</v>
      </c>
      <c r="E90" s="52">
        <f>E61*Hoja1!E24</f>
        <v>0</v>
      </c>
      <c r="F90" s="52">
        <f>F61*Hoja1!F24</f>
        <v>0</v>
      </c>
      <c r="G90" s="52">
        <f>G61*Hoja1!G24</f>
        <v>0</v>
      </c>
      <c r="H90" s="52">
        <f>H61*Hoja1!H24</f>
        <v>0</v>
      </c>
      <c r="I90" s="52">
        <f>I61*Hoja1!I24</f>
        <v>0</v>
      </c>
      <c r="J90" s="52"/>
      <c r="K90" s="52">
        <f>K61*Hoja1!J24</f>
        <v>0</v>
      </c>
      <c r="L90" s="52">
        <f>L61*Hoja1!K24</f>
        <v>0</v>
      </c>
      <c r="M90" s="52">
        <f>M61*Hoja1!L24</f>
        <v>989.38117204308492</v>
      </c>
      <c r="N90" s="52">
        <f>N61*Hoja1!M24</f>
        <v>0</v>
      </c>
      <c r="O90" s="52">
        <f>O61*Hoja1!N24</f>
        <v>0</v>
      </c>
      <c r="P90" s="52">
        <f>P61*Hoja1!O24</f>
        <v>0</v>
      </c>
      <c r="Q90" s="52">
        <f>Q61*Hoja1!P24</f>
        <v>0</v>
      </c>
      <c r="R90" s="52">
        <f>R61*Hoja1!Q24</f>
        <v>51.999548106705838</v>
      </c>
      <c r="S90" s="52">
        <f>S61*Hoja1!R24</f>
        <v>0</v>
      </c>
      <c r="T90" s="52">
        <f>T61*Hoja1!S24</f>
        <v>0</v>
      </c>
      <c r="U90" s="52">
        <f>U61*Hoja1!T24</f>
        <v>0</v>
      </c>
      <c r="V90" s="52">
        <f>V61*Hoja1!U24</f>
        <v>0</v>
      </c>
      <c r="W90" s="52">
        <f>W61*Hoja1!V24</f>
        <v>0</v>
      </c>
      <c r="X90" s="52">
        <f>X61*Hoja1!W24</f>
        <v>0</v>
      </c>
      <c r="Y90" s="52">
        <f>Y61*Hoja1!X24</f>
        <v>0</v>
      </c>
      <c r="Z90" s="52">
        <f>Z61*Hoja1!Y24</f>
        <v>0</v>
      </c>
      <c r="AA90" s="52">
        <f>AA61*Hoja1!Z24</f>
        <v>0</v>
      </c>
      <c r="AB90" s="52">
        <f>AB61*Hoja1!AA24</f>
        <v>0</v>
      </c>
    </row>
    <row r="91" spans="2:28" x14ac:dyDescent="0.35">
      <c r="B91" s="55" t="s">
        <v>140</v>
      </c>
      <c r="C91" s="52">
        <f>C62*Hoja1!C25</f>
        <v>0</v>
      </c>
      <c r="D91" s="52">
        <f>D62*Hoja1!D25</f>
        <v>0</v>
      </c>
      <c r="E91" s="52">
        <f>E62*Hoja1!E25</f>
        <v>0</v>
      </c>
      <c r="F91" s="52">
        <f>F62*Hoja1!F25</f>
        <v>0</v>
      </c>
      <c r="G91" s="52">
        <f>G62*Hoja1!G25</f>
        <v>0</v>
      </c>
      <c r="H91" s="52">
        <f>H62*Hoja1!H25</f>
        <v>0</v>
      </c>
      <c r="I91" s="52">
        <f>I62*Hoja1!I25</f>
        <v>0</v>
      </c>
      <c r="J91" s="52"/>
      <c r="K91" s="52">
        <f>K62*Hoja1!J25</f>
        <v>0</v>
      </c>
      <c r="L91" s="52">
        <f>L62*Hoja1!K25</f>
        <v>0</v>
      </c>
      <c r="M91" s="52">
        <f>M62*Hoja1!L25</f>
        <v>0</v>
      </c>
      <c r="N91" s="52">
        <f>N62*Hoja1!M25</f>
        <v>68.377567296200482</v>
      </c>
      <c r="O91" s="52">
        <f>O62*Hoja1!N25</f>
        <v>27.361702362726145</v>
      </c>
      <c r="P91" s="52">
        <f>P62*Hoja1!O25</f>
        <v>0</v>
      </c>
      <c r="Q91" s="52">
        <f>Q62*Hoja1!P25</f>
        <v>0</v>
      </c>
      <c r="R91" s="52">
        <f>R62*Hoja1!Q25</f>
        <v>0</v>
      </c>
      <c r="S91" s="52">
        <f>S62*Hoja1!R25</f>
        <v>0</v>
      </c>
      <c r="T91" s="52">
        <f>T62*Hoja1!S25</f>
        <v>0</v>
      </c>
      <c r="U91" s="52">
        <f>U62*Hoja1!T25</f>
        <v>0</v>
      </c>
      <c r="V91" s="52">
        <f>V62*Hoja1!U25</f>
        <v>0</v>
      </c>
      <c r="W91" s="52">
        <f>W62*Hoja1!V25</f>
        <v>0</v>
      </c>
      <c r="X91" s="52">
        <f>X62*Hoja1!W25</f>
        <v>0</v>
      </c>
      <c r="Y91" s="52">
        <f>Y62*Hoja1!X25</f>
        <v>0</v>
      </c>
      <c r="Z91" s="52">
        <f>Z62*Hoja1!Y25</f>
        <v>0</v>
      </c>
      <c r="AA91" s="52">
        <f>AA62*Hoja1!Z25</f>
        <v>0</v>
      </c>
      <c r="AB91" s="52">
        <f>AB62*Hoja1!AA25</f>
        <v>0</v>
      </c>
    </row>
    <row r="92" spans="2:28" x14ac:dyDescent="0.35">
      <c r="B92" s="59" t="s">
        <v>75</v>
      </c>
      <c r="C92" s="81">
        <f>+IFERROR(C71+C75+C85+C86+C90+C91, " ")</f>
        <v>0</v>
      </c>
      <c r="D92" s="81">
        <f t="shared" ref="D92:AB92" si="34">+IFERROR(D71+D75+D85+D86+D90+D91, " ")</f>
        <v>0</v>
      </c>
      <c r="E92" s="81">
        <f t="shared" si="34"/>
        <v>0</v>
      </c>
      <c r="F92" s="81">
        <f t="shared" si="34"/>
        <v>0</v>
      </c>
      <c r="G92" s="81">
        <f t="shared" si="34"/>
        <v>134.47073845522604</v>
      </c>
      <c r="H92" s="81">
        <f t="shared" si="34"/>
        <v>1084.2891659195791</v>
      </c>
      <c r="I92" s="81">
        <f t="shared" si="34"/>
        <v>11.205003081897322</v>
      </c>
      <c r="J92" s="81">
        <f t="shared" si="34"/>
        <v>0</v>
      </c>
      <c r="K92" s="81">
        <f t="shared" si="34"/>
        <v>10.003909920317382</v>
      </c>
      <c r="L92" s="81">
        <f t="shared" si="34"/>
        <v>0</v>
      </c>
      <c r="M92" s="81">
        <f t="shared" si="34"/>
        <v>6765.0835984037549</v>
      </c>
      <c r="N92" s="81">
        <f t="shared" si="34"/>
        <v>2336.9033886498514</v>
      </c>
      <c r="O92" s="81">
        <f t="shared" si="34"/>
        <v>1599.9646255127805</v>
      </c>
      <c r="P92" s="81">
        <f t="shared" si="34"/>
        <v>1.2197366618339704</v>
      </c>
      <c r="Q92" s="81">
        <f t="shared" si="34"/>
        <v>73.633506216073968</v>
      </c>
      <c r="R92" s="81">
        <f t="shared" si="34"/>
        <v>1329.0709413594236</v>
      </c>
      <c r="S92" s="81">
        <f t="shared" si="34"/>
        <v>438.56960274886666</v>
      </c>
      <c r="T92" s="81">
        <f t="shared" si="34"/>
        <v>43.342367481856527</v>
      </c>
      <c r="U92" s="81">
        <f t="shared" si="34"/>
        <v>17.162401219856683</v>
      </c>
      <c r="V92" s="81">
        <f t="shared" si="34"/>
        <v>0</v>
      </c>
      <c r="W92" s="81">
        <f t="shared" si="34"/>
        <v>0</v>
      </c>
      <c r="X92" s="81">
        <f t="shared" si="34"/>
        <v>0</v>
      </c>
      <c r="Y92" s="81">
        <f t="shared" ref="Y92:Z92" si="35">+IFERROR(Y71+Y75+Y85+Y86+Y90+Y91, " ")</f>
        <v>0</v>
      </c>
      <c r="Z92" s="81">
        <f t="shared" si="35"/>
        <v>0</v>
      </c>
      <c r="AA92" s="81">
        <f t="shared" si="34"/>
        <v>0</v>
      </c>
      <c r="AB92" s="81">
        <f t="shared" si="34"/>
        <v>0</v>
      </c>
    </row>
    <row r="93" spans="2:28" x14ac:dyDescent="0.35">
      <c r="B93" s="78" t="s">
        <v>76</v>
      </c>
      <c r="C93" s="52">
        <f>C64*Hoja1!C27</f>
        <v>0</v>
      </c>
      <c r="D93" s="81" t="str">
        <f t="shared" ref="D93" si="36">IFERROR(D92/D63, " ")</f>
        <v xml:space="preserve"> </v>
      </c>
      <c r="E93" s="81">
        <f t="shared" ref="E93" si="37">IFERROR(E92/E63, " ")</f>
        <v>0</v>
      </c>
      <c r="F93" s="81" t="str">
        <f t="shared" ref="F93" si="38">IFERROR(F92/F63, " ")</f>
        <v xml:space="preserve"> </v>
      </c>
      <c r="G93" s="81">
        <f t="shared" ref="G93" si="39">IFERROR(G92/G63, " ")</f>
        <v>0.11241965114910246</v>
      </c>
      <c r="H93" s="81">
        <f t="shared" ref="H93" si="40">IFERROR(H92/H63, " ")</f>
        <v>0.65</v>
      </c>
      <c r="I93" s="81">
        <f t="shared" ref="I93" si="41">IFERROR(I92/I63, " ")</f>
        <v>0.22624446307912932</v>
      </c>
      <c r="J93" s="81" t="str">
        <f t="shared" ref="J93" si="42">IFERROR(J92/J63, " ")</f>
        <v xml:space="preserve"> </v>
      </c>
      <c r="K93" s="81">
        <f t="shared" ref="K93" si="43">IFERROR(K92/K63, " ")</f>
        <v>0.25831374802689855</v>
      </c>
      <c r="L93" s="81" t="str">
        <f t="shared" ref="L93" si="44">IFERROR(L92/L63, " ")</f>
        <v xml:space="preserve"> </v>
      </c>
      <c r="M93" s="81">
        <f t="shared" ref="M93" si="45">IFERROR(M92/M63, " ")</f>
        <v>0.65344654767295152</v>
      </c>
      <c r="N93" s="81">
        <f t="shared" ref="N93" si="46">IFERROR(N92/N63, " ")</f>
        <v>0.380013363762229</v>
      </c>
      <c r="O93" s="81">
        <f t="shared" ref="O93" si="47">IFERROR(O92/O63, " ")</f>
        <v>0.17999952655426982</v>
      </c>
      <c r="P93" s="81">
        <f t="shared" ref="P93" si="48">IFERROR(P92/P63, " ")</f>
        <v>1.4014455684200677E-2</v>
      </c>
      <c r="Q93" s="81">
        <f t="shared" ref="Q93" si="49">IFERROR(Q92/Q63, " ")</f>
        <v>0.18</v>
      </c>
      <c r="R93" s="81">
        <f t="shared" ref="R93" si="50">IFERROR(R92/R63, " ")</f>
        <v>0.30916345717381333</v>
      </c>
      <c r="S93" s="81">
        <f t="shared" ref="S93" si="51">IFERROR(S92/S63, " ")</f>
        <v>0.63000000000000023</v>
      </c>
      <c r="T93" s="81">
        <f t="shared" ref="T93" si="52">IFERROR(T92/T63, " ")</f>
        <v>0.65</v>
      </c>
      <c r="U93" s="81">
        <f t="shared" ref="U93" si="53">IFERROR(U92/U63, " ")</f>
        <v>0.19787029052986918</v>
      </c>
      <c r="V93" s="81" t="str">
        <f t="shared" ref="V93" si="54">IFERROR(V92/V63, " ")</f>
        <v xml:space="preserve"> </v>
      </c>
      <c r="W93" s="81" t="str">
        <f t="shared" ref="W93" si="55">IFERROR(W92/W63, " ")</f>
        <v xml:space="preserve"> </v>
      </c>
      <c r="X93" s="81" t="str">
        <f t="shared" ref="X93" si="56">IFERROR(X92/X63, " ")</f>
        <v xml:space="preserve"> </v>
      </c>
      <c r="Y93" s="81" t="str">
        <f t="shared" ref="Y93:Z93" si="57">IFERROR(Y92/Y63, " ")</f>
        <v xml:space="preserve"> </v>
      </c>
      <c r="Z93" s="81" t="str">
        <f t="shared" si="57"/>
        <v xml:space="preserve"> </v>
      </c>
      <c r="AA93" s="81" t="str">
        <f t="shared" ref="AA93" si="58">IFERROR(AA92/AA63, " ")</f>
        <v xml:space="preserve"> </v>
      </c>
      <c r="AB93" s="81" t="str">
        <f t="shared" ref="AB93" si="59">IFERROR(AB92/AB63, " ")</f>
        <v xml:space="preserve"> </v>
      </c>
    </row>
    <row r="95" spans="2:28" ht="18" x14ac:dyDescent="0.35">
      <c r="B95" s="123" t="s">
        <v>143</v>
      </c>
    </row>
    <row r="96" spans="2:28" x14ac:dyDescent="0.35">
      <c r="B96" s="69" t="s">
        <v>130</v>
      </c>
    </row>
    <row r="100" spans="3:28" x14ac:dyDescent="0.35">
      <c r="C100" s="68">
        <f>+C32-C63</f>
        <v>0</v>
      </c>
      <c r="D100" s="68">
        <f t="shared" ref="D100:AB100" si="60">+D32-D63</f>
        <v>0</v>
      </c>
      <c r="E100" s="68">
        <f t="shared" si="60"/>
        <v>0</v>
      </c>
      <c r="F100" s="68">
        <f t="shared" si="60"/>
        <v>0</v>
      </c>
      <c r="G100" s="68">
        <f t="shared" si="60"/>
        <v>0</v>
      </c>
      <c r="H100" s="68">
        <f t="shared" si="60"/>
        <v>0</v>
      </c>
      <c r="I100" s="68">
        <f t="shared" si="60"/>
        <v>0</v>
      </c>
      <c r="J100" s="68">
        <f t="shared" si="60"/>
        <v>0</v>
      </c>
      <c r="K100" s="68">
        <f t="shared" si="60"/>
        <v>0</v>
      </c>
      <c r="L100" s="68">
        <f t="shared" si="60"/>
        <v>0</v>
      </c>
      <c r="M100" s="68">
        <f t="shared" si="60"/>
        <v>0</v>
      </c>
      <c r="N100" s="68">
        <f t="shared" si="60"/>
        <v>0</v>
      </c>
      <c r="O100" s="68">
        <f t="shared" si="60"/>
        <v>0</v>
      </c>
      <c r="P100" s="68">
        <f t="shared" si="60"/>
        <v>0</v>
      </c>
      <c r="Q100" s="68">
        <f t="shared" si="60"/>
        <v>0</v>
      </c>
      <c r="R100" s="68">
        <f t="shared" si="60"/>
        <v>0</v>
      </c>
      <c r="S100" s="68">
        <f t="shared" si="60"/>
        <v>0</v>
      </c>
      <c r="T100" s="68">
        <f t="shared" si="60"/>
        <v>0</v>
      </c>
      <c r="U100" s="68">
        <f t="shared" si="60"/>
        <v>0</v>
      </c>
      <c r="V100" s="68">
        <f t="shared" si="60"/>
        <v>0</v>
      </c>
      <c r="W100" s="68">
        <f t="shared" si="60"/>
        <v>0</v>
      </c>
      <c r="X100" s="68">
        <f t="shared" si="60"/>
        <v>0</v>
      </c>
      <c r="Y100" s="68"/>
      <c r="Z100" s="68"/>
      <c r="AA100" s="68">
        <f t="shared" si="60"/>
        <v>0</v>
      </c>
      <c r="AB100" s="68">
        <f t="shared" si="60"/>
        <v>0</v>
      </c>
    </row>
  </sheetData>
  <mergeCells count="6">
    <mergeCell ref="C1:L1"/>
    <mergeCell ref="M1:AA1"/>
    <mergeCell ref="D37:L37"/>
    <mergeCell ref="M37:AA37"/>
    <mergeCell ref="D66:L66"/>
    <mergeCell ref="M66:AA66"/>
  </mergeCells>
  <printOptions horizontalCentered="1" verticalCentered="1"/>
  <pageMargins left="0.39370078740157483" right="0.39370078740157483" top="0.74803149606299213" bottom="0.74803149606299213" header="0.31496062992125984" footer="0.31496062992125984"/>
  <pageSetup paperSize="9" scale="32" orientation="landscape" horizontalDpi="200" verticalDpi="200" r:id="rId1"/>
  <ignoredErrors>
    <ignoredError sqref="I16:I27 I13:I14 K13:K14 K17:K26 X13:X14 X16:X32 I30:I34 K29:K34 X3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H100"/>
  <sheetViews>
    <sheetView showZeros="0" zoomScale="90" zoomScaleNormal="90" workbookViewId="0">
      <pane xSplit="2" ySplit="2" topLeftCell="C3" activePane="bottomRight" state="frozen"/>
      <selection activeCell="AJ35" sqref="AJ35"/>
      <selection pane="topRight" activeCell="AJ35" sqref="AJ35"/>
      <selection pane="bottomLeft" activeCell="AJ35" sqref="AJ35"/>
      <selection pane="bottomRight" activeCell="AJ35" sqref="AJ35"/>
    </sheetView>
  </sheetViews>
  <sheetFormatPr baseColWidth="10" defaultColWidth="11.42578125" defaultRowHeight="15" x14ac:dyDescent="0.35"/>
  <cols>
    <col min="1" max="1" width="2.140625" style="1" customWidth="1"/>
    <col min="2" max="2" width="22.7109375" style="1" customWidth="1"/>
    <col min="3" max="3" width="9.7109375" style="1" customWidth="1"/>
    <col min="4" max="4" width="9.42578125" style="1" customWidth="1"/>
    <col min="5" max="6" width="9.140625" style="1" customWidth="1"/>
    <col min="7" max="7" width="9.5703125" style="1" customWidth="1"/>
    <col min="8" max="8" width="8.5703125" style="1" customWidth="1"/>
    <col min="9" max="9" width="9.140625" style="1" customWidth="1"/>
    <col min="10" max="10" width="9.28515625" style="1" customWidth="1"/>
    <col min="11" max="11" width="10.7109375" style="1" customWidth="1"/>
    <col min="12" max="12" width="11.42578125" style="1" customWidth="1"/>
    <col min="13" max="13" width="10.5703125" style="1" customWidth="1"/>
    <col min="14" max="14" width="9.85546875" style="1" customWidth="1"/>
    <col min="15" max="15" width="12" style="1" customWidth="1"/>
    <col min="16" max="16" width="9.85546875" style="1" customWidth="1"/>
    <col min="17" max="17" width="9.42578125" style="1" customWidth="1"/>
    <col min="18" max="19" width="10.140625" style="1" customWidth="1"/>
    <col min="20" max="20" width="8.7109375" style="1" customWidth="1"/>
    <col min="21" max="21" width="10" style="1" customWidth="1"/>
    <col min="22" max="22" width="9" style="1" customWidth="1"/>
    <col min="23" max="23" width="10.5703125" style="1" customWidth="1"/>
    <col min="24" max="26" width="12.140625" style="1" customWidth="1"/>
    <col min="27" max="27" width="11" style="1" customWidth="1"/>
    <col min="28" max="28" width="9.7109375" style="1" customWidth="1"/>
    <col min="29" max="29" width="7.7109375" style="1" customWidth="1"/>
    <col min="30" max="16384" width="11.42578125" style="1"/>
  </cols>
  <sheetData>
    <row r="1" spans="2:34" x14ac:dyDescent="0.35">
      <c r="C1" s="149" t="s">
        <v>0</v>
      </c>
      <c r="D1" s="150"/>
      <c r="E1" s="150"/>
      <c r="F1" s="150"/>
      <c r="G1" s="150"/>
      <c r="H1" s="150"/>
      <c r="I1" s="150"/>
      <c r="J1" s="150"/>
      <c r="K1" s="150"/>
      <c r="L1" s="151"/>
      <c r="M1" s="149" t="s">
        <v>1</v>
      </c>
      <c r="N1" s="150"/>
      <c r="O1" s="150"/>
      <c r="P1" s="150"/>
      <c r="Q1" s="150"/>
      <c r="R1" s="150"/>
      <c r="S1" s="150"/>
      <c r="T1" s="150"/>
      <c r="U1" s="150"/>
      <c r="V1" s="150"/>
      <c r="W1" s="150"/>
      <c r="X1" s="150"/>
      <c r="Y1" s="150"/>
      <c r="Z1" s="150"/>
      <c r="AA1" s="151"/>
    </row>
    <row r="2" spans="2:34" ht="45.75" customHeight="1" x14ac:dyDescent="0.35">
      <c r="B2" s="2" t="s">
        <v>115</v>
      </c>
      <c r="C2" s="3" t="s">
        <v>83</v>
      </c>
      <c r="D2" s="3" t="s">
        <v>84</v>
      </c>
      <c r="E2" s="3" t="s">
        <v>85</v>
      </c>
      <c r="F2" s="3" t="s">
        <v>86</v>
      </c>
      <c r="G2" s="3" t="s">
        <v>87</v>
      </c>
      <c r="H2" s="113" t="s">
        <v>124</v>
      </c>
      <c r="I2" s="3" t="s">
        <v>89</v>
      </c>
      <c r="J2" s="3" t="s">
        <v>90</v>
      </c>
      <c r="K2" s="3" t="s">
        <v>125</v>
      </c>
      <c r="L2" s="3" t="s">
        <v>10</v>
      </c>
      <c r="M2" s="3" t="s">
        <v>92</v>
      </c>
      <c r="N2" s="3" t="s">
        <v>93</v>
      </c>
      <c r="O2" s="3" t="s">
        <v>94</v>
      </c>
      <c r="P2" s="3" t="s">
        <v>95</v>
      </c>
      <c r="Q2" s="3" t="s">
        <v>96</v>
      </c>
      <c r="R2" s="3" t="s">
        <v>97</v>
      </c>
      <c r="S2" s="3" t="s">
        <v>98</v>
      </c>
      <c r="T2" s="3" t="s">
        <v>99</v>
      </c>
      <c r="U2" s="3" t="s">
        <v>100</v>
      </c>
      <c r="V2" s="3" t="s">
        <v>101</v>
      </c>
      <c r="W2" s="3" t="s">
        <v>126</v>
      </c>
      <c r="X2" s="113" t="s">
        <v>127</v>
      </c>
      <c r="Y2" s="113" t="s">
        <v>128</v>
      </c>
      <c r="Z2" s="113" t="s">
        <v>129</v>
      </c>
      <c r="AA2" s="3" t="s">
        <v>22</v>
      </c>
      <c r="AB2" s="3" t="s">
        <v>23</v>
      </c>
      <c r="AD2" s="19"/>
    </row>
    <row r="3" spans="2:34" hidden="1" x14ac:dyDescent="0.35">
      <c r="B3" s="4"/>
      <c r="C3" s="5" t="s">
        <v>24</v>
      </c>
      <c r="D3" s="5" t="s">
        <v>25</v>
      </c>
      <c r="E3" s="5" t="s">
        <v>26</v>
      </c>
      <c r="F3" s="5" t="s">
        <v>27</v>
      </c>
      <c r="G3" s="5" t="s">
        <v>26</v>
      </c>
      <c r="H3" s="5" t="s">
        <v>26</v>
      </c>
      <c r="I3" s="5" t="s">
        <v>27</v>
      </c>
      <c r="J3" s="5" t="s">
        <v>27</v>
      </c>
      <c r="K3" s="5" t="s">
        <v>26</v>
      </c>
      <c r="L3" s="4"/>
      <c r="M3" s="5" t="s">
        <v>27</v>
      </c>
      <c r="N3" s="5" t="s">
        <v>24</v>
      </c>
      <c r="O3" s="5" t="s">
        <v>24</v>
      </c>
      <c r="P3" s="5" t="s">
        <v>24</v>
      </c>
      <c r="Q3" s="5" t="s">
        <v>24</v>
      </c>
      <c r="R3" s="5" t="s">
        <v>24</v>
      </c>
      <c r="S3" s="5" t="s">
        <v>24</v>
      </c>
      <c r="T3" s="5" t="s">
        <v>26</v>
      </c>
      <c r="U3" s="5" t="s">
        <v>26</v>
      </c>
      <c r="V3" s="5" t="s">
        <v>28</v>
      </c>
      <c r="W3" s="5" t="s">
        <v>24</v>
      </c>
      <c r="X3" s="5" t="s">
        <v>24</v>
      </c>
      <c r="Y3" s="5"/>
      <c r="Z3" s="5"/>
      <c r="AA3" s="4"/>
      <c r="AB3" s="4"/>
    </row>
    <row r="4" spans="2:34" s="12" customFormat="1" hidden="1" x14ac:dyDescent="0.35">
      <c r="B4" s="6" t="s">
        <v>29</v>
      </c>
      <c r="C4" s="7">
        <v>7.1948773150458374</v>
      </c>
      <c r="D4" s="7">
        <v>1.2048408151726546</v>
      </c>
      <c r="E4" s="7">
        <v>1.4285829437369013</v>
      </c>
      <c r="F4" s="7">
        <v>11.629353395161814</v>
      </c>
      <c r="G4" s="7">
        <v>2.7778280621747231</v>
      </c>
      <c r="H4" s="7">
        <v>7.2055094621049687</v>
      </c>
      <c r="I4" s="9">
        <v>11.629533262194677</v>
      </c>
      <c r="J4" s="9">
        <v>11.629533262194677</v>
      </c>
      <c r="K4" s="7">
        <v>7.2055163336125405</v>
      </c>
      <c r="L4" s="8"/>
      <c r="M4" s="9">
        <v>11.629533262194677</v>
      </c>
      <c r="N4" s="9">
        <v>10.753851420746319</v>
      </c>
      <c r="O4" s="9">
        <v>8.0654264876862918</v>
      </c>
      <c r="P4" s="9">
        <v>7.5190456431535262</v>
      </c>
      <c r="Q4" s="9">
        <v>7.5190456431535262</v>
      </c>
      <c r="R4" s="9">
        <v>7.1949347853615295</v>
      </c>
      <c r="S4" s="9">
        <v>6.9929791324213628</v>
      </c>
      <c r="T4" s="9">
        <v>1.47057186586893</v>
      </c>
      <c r="U4" s="9">
        <v>1.4491330687278046</v>
      </c>
      <c r="V4" s="7">
        <v>7.2055094621049687</v>
      </c>
      <c r="W4" s="7">
        <v>7.2055094621049687</v>
      </c>
      <c r="X4" s="7">
        <v>7.2055094621049687</v>
      </c>
      <c r="Y4" s="7">
        <v>7.2055094621049687</v>
      </c>
      <c r="Z4" s="7">
        <v>7.2055094621049687</v>
      </c>
      <c r="AA4" s="10"/>
      <c r="AB4" s="11"/>
    </row>
    <row r="5" spans="2:34" s="12" customFormat="1" hidden="1" x14ac:dyDescent="0.35">
      <c r="B5" s="6"/>
      <c r="C5" s="7"/>
      <c r="D5" s="7"/>
      <c r="E5" s="7"/>
      <c r="F5" s="7"/>
      <c r="G5" s="7"/>
      <c r="H5" s="7"/>
      <c r="I5" s="7"/>
      <c r="J5" s="7"/>
      <c r="K5" s="7"/>
      <c r="L5" s="8"/>
      <c r="M5" s="9"/>
      <c r="N5" s="9"/>
      <c r="O5" s="9"/>
      <c r="P5" s="9"/>
      <c r="Q5" s="9"/>
      <c r="R5" s="9"/>
      <c r="S5" s="9"/>
      <c r="T5" s="9"/>
      <c r="U5" s="9"/>
      <c r="V5" s="7"/>
      <c r="W5" s="7"/>
      <c r="X5" s="7"/>
      <c r="Y5" s="7"/>
      <c r="Z5" s="7"/>
      <c r="AA5" s="10"/>
      <c r="AB5" s="11"/>
    </row>
    <row r="6" spans="2:34" s="19" customFormat="1" ht="17.100000000000001" customHeight="1" x14ac:dyDescent="0.25">
      <c r="B6" s="13" t="s">
        <v>30</v>
      </c>
      <c r="C6" s="14"/>
      <c r="D6" s="14"/>
      <c r="E6" s="14"/>
      <c r="F6" s="14">
        <v>1167.0688343654331</v>
      </c>
      <c r="G6" s="14">
        <v>1550.4686515952951</v>
      </c>
      <c r="H6" s="14">
        <v>2052.205718195115</v>
      </c>
      <c r="I6" s="14">
        <v>50.716790766179074</v>
      </c>
      <c r="J6" s="14"/>
      <c r="K6" s="14">
        <v>56.287398046833559</v>
      </c>
      <c r="L6" s="15"/>
      <c r="M6" s="14">
        <f>SUMIF(M13:M21,"&gt;0")</f>
        <v>13113.859175526051</v>
      </c>
      <c r="N6" s="14">
        <f>SUMIF(N13:N21,"&gt;0")</f>
        <v>513.00000000000091</v>
      </c>
      <c r="O6" s="14">
        <f t="shared" ref="O6:X6" si="0">SUMIF(O13:O21,"&gt;0")</f>
        <v>3331.0339679748154</v>
      </c>
      <c r="P6" s="14">
        <f t="shared" si="0"/>
        <v>89.549940999999961</v>
      </c>
      <c r="Q6" s="14">
        <f t="shared" si="0"/>
        <v>2245.9505899999986</v>
      </c>
      <c r="R6" s="14">
        <f t="shared" si="0"/>
        <v>2716.6485925725506</v>
      </c>
      <c r="S6" s="14">
        <f t="shared" si="0"/>
        <v>6683.2381772414301</v>
      </c>
      <c r="T6" s="14">
        <f t="shared" si="0"/>
        <v>0</v>
      </c>
      <c r="U6" s="14">
        <f t="shared" si="0"/>
        <v>85.314758877105433</v>
      </c>
      <c r="V6" s="14">
        <f t="shared" si="0"/>
        <v>129.40958616044512</v>
      </c>
      <c r="W6" s="14">
        <f t="shared" si="0"/>
        <v>0</v>
      </c>
      <c r="X6" s="14">
        <f t="shared" si="0"/>
        <v>0</v>
      </c>
      <c r="Y6" s="14"/>
      <c r="Z6" s="14"/>
      <c r="AA6" s="16"/>
      <c r="AB6" s="16"/>
      <c r="AC6" s="17"/>
      <c r="AD6" s="18"/>
    </row>
    <row r="7" spans="2:34" s="19" customFormat="1" ht="17.100000000000001" customHeight="1" x14ac:dyDescent="0.25">
      <c r="B7" s="20" t="s">
        <v>31</v>
      </c>
      <c r="C7" s="21">
        <v>14922.216330264071</v>
      </c>
      <c r="D7" s="21">
        <v>0</v>
      </c>
      <c r="E7" s="21">
        <v>90.000000000000085</v>
      </c>
      <c r="F7" s="21"/>
      <c r="G7" s="21"/>
      <c r="H7" s="21"/>
      <c r="I7" s="21"/>
      <c r="J7" s="21"/>
      <c r="K7" s="21"/>
      <c r="L7" s="22"/>
      <c r="M7" s="21"/>
      <c r="N7" s="21">
        <v>6197.2615395238217</v>
      </c>
      <c r="O7" s="21">
        <v>6373.2847400000037</v>
      </c>
      <c r="P7" s="21"/>
      <c r="Q7" s="21">
        <v>1120.8629999999994</v>
      </c>
      <c r="R7" s="21">
        <v>14498.84261</v>
      </c>
      <c r="S7" s="21">
        <v>5213.3473100000019</v>
      </c>
      <c r="T7" s="21">
        <v>72.218075479877342</v>
      </c>
      <c r="U7" s="21"/>
      <c r="V7" s="21"/>
      <c r="W7" s="21">
        <v>0</v>
      </c>
      <c r="X7" s="21">
        <v>329.38605664720023</v>
      </c>
      <c r="Y7" s="21">
        <v>414.35724999999996</v>
      </c>
      <c r="Z7" s="21">
        <v>111.87830999999998</v>
      </c>
      <c r="AA7" s="23"/>
      <c r="AB7" s="23"/>
      <c r="AC7" s="17"/>
    </row>
    <row r="8" spans="2:34" s="19" customFormat="1" ht="17.100000000000001" customHeight="1" x14ac:dyDescent="0.25">
      <c r="B8" s="13" t="s">
        <v>32</v>
      </c>
      <c r="C8" s="14"/>
      <c r="D8" s="14"/>
      <c r="E8" s="14"/>
      <c r="F8" s="14"/>
      <c r="G8" s="14"/>
      <c r="H8" s="14"/>
      <c r="I8" s="14"/>
      <c r="J8" s="14"/>
      <c r="K8" s="14"/>
      <c r="L8" s="15"/>
      <c r="M8" s="14"/>
      <c r="N8" s="14"/>
      <c r="O8" s="14"/>
      <c r="P8" s="14"/>
      <c r="Q8" s="14"/>
      <c r="R8" s="14"/>
      <c r="S8" s="14"/>
      <c r="T8" s="14"/>
      <c r="U8" s="14"/>
      <c r="V8" s="14"/>
      <c r="W8" s="14"/>
      <c r="X8" s="14"/>
      <c r="Y8" s="14"/>
      <c r="Z8" s="14"/>
      <c r="AA8" s="16"/>
      <c r="AB8" s="16"/>
      <c r="AE8" s="73"/>
      <c r="AF8" s="73"/>
      <c r="AG8" s="73"/>
      <c r="AH8" s="73"/>
    </row>
    <row r="9" spans="2:34" s="19" customFormat="1" ht="17.100000000000001" customHeight="1" x14ac:dyDescent="0.25">
      <c r="B9" s="20" t="s">
        <v>33</v>
      </c>
      <c r="C9" s="21">
        <v>1201.9476901841565</v>
      </c>
      <c r="D9" s="21">
        <v>0</v>
      </c>
      <c r="E9" s="21"/>
      <c r="F9" s="21"/>
      <c r="G9" s="21"/>
      <c r="H9" s="21"/>
      <c r="I9" s="21"/>
      <c r="J9" s="21"/>
      <c r="K9" s="21"/>
      <c r="L9" s="22"/>
      <c r="M9" s="21"/>
      <c r="N9" s="21">
        <v>0</v>
      </c>
      <c r="O9" s="21">
        <v>0</v>
      </c>
      <c r="P9" s="21">
        <v>0</v>
      </c>
      <c r="Q9" s="21">
        <v>0</v>
      </c>
      <c r="R9" s="21">
        <v>0</v>
      </c>
      <c r="S9" s="21">
        <v>0</v>
      </c>
      <c r="T9" s="21"/>
      <c r="U9" s="21"/>
      <c r="V9" s="21"/>
      <c r="W9" s="21"/>
      <c r="X9" s="21"/>
      <c r="Y9" s="21"/>
      <c r="Z9" s="21"/>
      <c r="AA9" s="23"/>
      <c r="AB9" s="23"/>
      <c r="AC9" s="17"/>
      <c r="AE9" s="73"/>
      <c r="AF9" s="73"/>
      <c r="AG9" s="73"/>
      <c r="AH9" s="73"/>
    </row>
    <row r="10" spans="2:34" s="19" customFormat="1" ht="17.100000000000001" customHeight="1" x14ac:dyDescent="0.25">
      <c r="B10" s="13" t="s">
        <v>34</v>
      </c>
      <c r="C10" s="14"/>
      <c r="D10" s="14"/>
      <c r="E10" s="14"/>
      <c r="F10" s="14"/>
      <c r="G10" s="14"/>
      <c r="H10" s="14"/>
      <c r="I10" s="14"/>
      <c r="J10" s="14"/>
      <c r="K10" s="14"/>
      <c r="L10" s="15"/>
      <c r="M10" s="14"/>
      <c r="N10" s="14"/>
      <c r="O10" s="14"/>
      <c r="P10" s="14"/>
      <c r="Q10" s="14"/>
      <c r="R10" s="14"/>
      <c r="S10" s="14"/>
      <c r="T10" s="14"/>
      <c r="U10" s="14"/>
      <c r="V10" s="14"/>
      <c r="W10" s="14"/>
      <c r="X10" s="14"/>
      <c r="Y10" s="14"/>
      <c r="Z10" s="14"/>
      <c r="AA10" s="16"/>
      <c r="AB10" s="16"/>
      <c r="AE10" s="73"/>
      <c r="AF10" s="73"/>
      <c r="AG10" s="73"/>
      <c r="AH10" s="73"/>
    </row>
    <row r="11" spans="2:34" s="19" customFormat="1" ht="17.100000000000001" customHeight="1" x14ac:dyDescent="0.25">
      <c r="B11" s="20" t="s">
        <v>78</v>
      </c>
      <c r="C11" s="21"/>
      <c r="D11" s="21"/>
      <c r="E11" s="21"/>
      <c r="F11" s="21"/>
      <c r="G11" s="21"/>
      <c r="H11" s="21"/>
      <c r="I11" s="21"/>
      <c r="J11" s="21"/>
      <c r="K11" s="21"/>
      <c r="L11" s="21"/>
      <c r="M11" s="21"/>
      <c r="N11" s="21"/>
      <c r="O11" s="21"/>
      <c r="P11" s="21"/>
      <c r="Q11" s="21">
        <v>2922.1676896814979</v>
      </c>
      <c r="R11" s="21"/>
      <c r="S11" s="21"/>
      <c r="T11" s="21"/>
      <c r="U11" s="21"/>
      <c r="V11" s="21"/>
      <c r="W11" s="21"/>
      <c r="X11" s="21"/>
      <c r="Y11" s="21"/>
      <c r="Z11" s="21"/>
      <c r="AA11" s="23"/>
      <c r="AB11" s="23"/>
      <c r="AE11" s="84"/>
      <c r="AF11" s="84"/>
      <c r="AG11" s="84"/>
      <c r="AH11" s="84"/>
    </row>
    <row r="12" spans="2:34" s="19" customFormat="1" ht="17.100000000000001" customHeight="1" thickBot="1" x14ac:dyDescent="0.3">
      <c r="B12" s="24" t="s">
        <v>35</v>
      </c>
      <c r="C12" s="25">
        <f>C6+C7-C8+C9-C10-C11</f>
        <v>16124.164020448228</v>
      </c>
      <c r="D12" s="25">
        <f t="shared" ref="D12:K12" si="1">D6+D7-D8+D9-D10-D11</f>
        <v>0</v>
      </c>
      <c r="E12" s="25">
        <f t="shared" si="1"/>
        <v>90.000000000000085</v>
      </c>
      <c r="F12" s="25">
        <f t="shared" si="1"/>
        <v>1167.0688343654331</v>
      </c>
      <c r="G12" s="25">
        <f t="shared" si="1"/>
        <v>1550.4686515952951</v>
      </c>
      <c r="H12" s="25">
        <f t="shared" si="1"/>
        <v>2052.205718195115</v>
      </c>
      <c r="I12" s="25">
        <f t="shared" si="1"/>
        <v>50.716790766179074</v>
      </c>
      <c r="J12" s="25">
        <f t="shared" si="1"/>
        <v>0</v>
      </c>
      <c r="K12" s="25">
        <f t="shared" si="1"/>
        <v>56.287398046833559</v>
      </c>
      <c r="L12" s="26"/>
      <c r="M12" s="25">
        <f>M6+M7-M8+M9-M10-M11</f>
        <v>13113.859175526051</v>
      </c>
      <c r="N12" s="25">
        <f t="shared" ref="N12:Z12" si="2">N6+N7-N8+N9-N10-N11</f>
        <v>6710.2615395238226</v>
      </c>
      <c r="O12" s="25">
        <f t="shared" si="2"/>
        <v>9704.3187079748186</v>
      </c>
      <c r="P12" s="25">
        <f t="shared" si="2"/>
        <v>89.549940999999961</v>
      </c>
      <c r="Q12" s="25">
        <f t="shared" si="2"/>
        <v>444.64590031850003</v>
      </c>
      <c r="R12" s="25">
        <f t="shared" si="2"/>
        <v>17215.49120257255</v>
      </c>
      <c r="S12" s="25">
        <f t="shared" si="2"/>
        <v>11896.585487241431</v>
      </c>
      <c r="T12" s="25">
        <f t="shared" si="2"/>
        <v>72.218075479877342</v>
      </c>
      <c r="U12" s="25">
        <f t="shared" si="2"/>
        <v>85.314758877105433</v>
      </c>
      <c r="V12" s="25">
        <f t="shared" si="2"/>
        <v>129.40958616044512</v>
      </c>
      <c r="W12" s="25">
        <f t="shared" si="2"/>
        <v>0</v>
      </c>
      <c r="X12" s="25">
        <f t="shared" si="2"/>
        <v>329.38605664720023</v>
      </c>
      <c r="Y12" s="25">
        <f t="shared" si="2"/>
        <v>414.35724999999996</v>
      </c>
      <c r="Z12" s="25">
        <f t="shared" si="2"/>
        <v>111.87830999999998</v>
      </c>
      <c r="AA12" s="27"/>
      <c r="AB12" s="27"/>
      <c r="AC12" s="17"/>
      <c r="AE12" s="73"/>
      <c r="AF12" s="73"/>
      <c r="AG12" s="73"/>
      <c r="AH12" s="73"/>
    </row>
    <row r="13" spans="2:34" s="19" customFormat="1" ht="17.100000000000001" customHeight="1" x14ac:dyDescent="0.25">
      <c r="B13" s="28" t="s">
        <v>36</v>
      </c>
      <c r="C13" s="29">
        <v>-16124.164020448226</v>
      </c>
      <c r="D13" s="29"/>
      <c r="E13" s="29"/>
      <c r="F13" s="29"/>
      <c r="G13" s="29"/>
      <c r="H13" s="29"/>
      <c r="I13" s="29"/>
      <c r="J13" s="29"/>
      <c r="K13" s="29"/>
      <c r="L13" s="30"/>
      <c r="M13" s="29"/>
      <c r="N13" s="29">
        <v>513.00000000000091</v>
      </c>
      <c r="O13" s="29">
        <v>3331.0339679748154</v>
      </c>
      <c r="P13" s="29">
        <v>89.549940999999961</v>
      </c>
      <c r="Q13" s="29">
        <v>2245.9505899999986</v>
      </c>
      <c r="R13" s="29">
        <v>2716.6485925725506</v>
      </c>
      <c r="S13" s="29">
        <v>6683.2381772414301</v>
      </c>
      <c r="T13" s="29"/>
      <c r="U13" s="29"/>
      <c r="V13" s="29">
        <v>129.40958616044512</v>
      </c>
      <c r="W13" s="29"/>
      <c r="X13" s="29"/>
      <c r="Y13" s="29"/>
      <c r="Z13" s="29"/>
      <c r="AA13" s="31"/>
      <c r="AB13" s="31"/>
      <c r="AE13" s="73"/>
      <c r="AF13" s="73"/>
      <c r="AG13" s="73"/>
      <c r="AH13" s="73"/>
    </row>
    <row r="14" spans="2:34" s="19" customFormat="1" ht="17.100000000000001" customHeight="1" x14ac:dyDescent="0.25">
      <c r="B14" s="20" t="s">
        <v>79</v>
      </c>
      <c r="C14" s="21">
        <v>0</v>
      </c>
      <c r="D14" s="21">
        <v>0</v>
      </c>
      <c r="E14" s="21">
        <v>0</v>
      </c>
      <c r="F14" s="21">
        <v>-1167.0431022634223</v>
      </c>
      <c r="G14" s="21"/>
      <c r="H14" s="21"/>
      <c r="I14" s="21"/>
      <c r="J14" s="21"/>
      <c r="K14" s="21"/>
      <c r="L14" s="22"/>
      <c r="M14" s="21">
        <v>9701.1404104000012</v>
      </c>
      <c r="N14" s="21"/>
      <c r="O14" s="21"/>
      <c r="P14" s="21"/>
      <c r="Q14" s="21"/>
      <c r="R14" s="21">
        <v>-7673.3703145937534</v>
      </c>
      <c r="S14" s="21">
        <v>-8077.8202249063488</v>
      </c>
      <c r="T14" s="21"/>
      <c r="U14" s="21"/>
      <c r="V14" s="21"/>
      <c r="W14" s="21"/>
      <c r="X14" s="21"/>
      <c r="Y14" s="21"/>
      <c r="Z14" s="21"/>
      <c r="AA14" s="23"/>
      <c r="AB14" s="23"/>
      <c r="AE14" s="73"/>
      <c r="AF14" s="73"/>
      <c r="AG14" s="73"/>
      <c r="AH14" s="73"/>
    </row>
    <row r="15" spans="2:34" s="19" customFormat="1" ht="17.100000000000001" customHeight="1" x14ac:dyDescent="0.25">
      <c r="B15" s="13" t="s">
        <v>80</v>
      </c>
      <c r="C15" s="14"/>
      <c r="D15" s="14">
        <v>0</v>
      </c>
      <c r="E15" s="14"/>
      <c r="F15" s="14"/>
      <c r="G15" s="14"/>
      <c r="H15" s="14"/>
      <c r="I15" s="14"/>
      <c r="J15" s="14"/>
      <c r="K15" s="14"/>
      <c r="L15" s="15"/>
      <c r="M15" s="14">
        <v>243.55787699999999</v>
      </c>
      <c r="N15" s="14"/>
      <c r="O15" s="14"/>
      <c r="P15" s="14"/>
      <c r="Q15" s="14"/>
      <c r="R15" s="14">
        <v>0</v>
      </c>
      <c r="S15" s="14">
        <v>-365.34315214835868</v>
      </c>
      <c r="T15" s="14"/>
      <c r="U15" s="14"/>
      <c r="V15" s="14"/>
      <c r="W15" s="14"/>
      <c r="X15" s="14"/>
      <c r="Y15" s="14"/>
      <c r="Z15" s="14"/>
      <c r="AA15" s="16"/>
      <c r="AB15" s="16"/>
      <c r="AE15" s="73"/>
      <c r="AF15" s="73"/>
      <c r="AG15" s="73"/>
      <c r="AH15" s="73"/>
    </row>
    <row r="16" spans="2:34" s="19" customFormat="1" ht="17.100000000000001" customHeight="1" x14ac:dyDescent="0.25">
      <c r="B16" s="20" t="s">
        <v>37</v>
      </c>
      <c r="C16" s="21"/>
      <c r="D16" s="21"/>
      <c r="E16" s="21"/>
      <c r="F16" s="21">
        <v>-2.5732102010818585E-2</v>
      </c>
      <c r="G16" s="21"/>
      <c r="H16" s="21">
        <v>-163.00334009322097</v>
      </c>
      <c r="I16" s="21"/>
      <c r="J16" s="21"/>
      <c r="K16" s="21">
        <v>-16.244068385311774</v>
      </c>
      <c r="L16" s="22"/>
      <c r="M16" s="21">
        <v>3169.1608881260513</v>
      </c>
      <c r="N16" s="21"/>
      <c r="O16" s="21">
        <v>-98.470428821528571</v>
      </c>
      <c r="P16" s="21"/>
      <c r="Q16" s="21"/>
      <c r="R16" s="21">
        <v>-2293.8561817605232</v>
      </c>
      <c r="S16" s="21">
        <v>-2365.0595122180207</v>
      </c>
      <c r="T16" s="21"/>
      <c r="U16" s="21"/>
      <c r="V16" s="21"/>
      <c r="W16" s="21"/>
      <c r="X16" s="21"/>
      <c r="Y16" s="21"/>
      <c r="Z16" s="21"/>
      <c r="AA16" s="23"/>
      <c r="AB16" s="23"/>
      <c r="AE16" s="73"/>
      <c r="AF16" s="73"/>
      <c r="AG16" s="73"/>
      <c r="AH16" s="73"/>
    </row>
    <row r="17" spans="2:34" s="19" customFormat="1" ht="17.100000000000001" customHeight="1" x14ac:dyDescent="0.25">
      <c r="B17" s="13" t="s">
        <v>38</v>
      </c>
      <c r="C17" s="14"/>
      <c r="D17" s="14"/>
      <c r="E17" s="14"/>
      <c r="F17" s="14"/>
      <c r="G17" s="14"/>
      <c r="H17" s="14"/>
      <c r="I17" s="14"/>
      <c r="J17" s="14"/>
      <c r="K17" s="14"/>
      <c r="L17" s="15"/>
      <c r="M17" s="14"/>
      <c r="N17" s="14"/>
      <c r="O17" s="14"/>
      <c r="P17" s="14"/>
      <c r="Q17" s="14"/>
      <c r="R17" s="14"/>
      <c r="S17" s="14"/>
      <c r="T17" s="14"/>
      <c r="U17" s="14"/>
      <c r="V17" s="14"/>
      <c r="W17" s="14"/>
      <c r="X17" s="14"/>
      <c r="Y17" s="14"/>
      <c r="Z17" s="14"/>
      <c r="AA17" s="16"/>
      <c r="AB17" s="16"/>
      <c r="AE17" s="73"/>
      <c r="AF17" s="73"/>
      <c r="AG17" s="73"/>
      <c r="AH17" s="73"/>
    </row>
    <row r="18" spans="2:34" s="19" customFormat="1" ht="17.100000000000001" customHeight="1" x14ac:dyDescent="0.25">
      <c r="B18" s="20" t="s">
        <v>39</v>
      </c>
      <c r="C18" s="21"/>
      <c r="D18" s="21"/>
      <c r="E18" s="21"/>
      <c r="F18" s="21"/>
      <c r="G18" s="21">
        <v>-299.61295614873745</v>
      </c>
      <c r="H18" s="21"/>
      <c r="I18" s="21"/>
      <c r="J18" s="21"/>
      <c r="K18" s="21"/>
      <c r="L18" s="22"/>
      <c r="M18" s="21"/>
      <c r="N18" s="21"/>
      <c r="O18" s="21"/>
      <c r="P18" s="21"/>
      <c r="Q18" s="21"/>
      <c r="R18" s="21"/>
      <c r="S18" s="21"/>
      <c r="T18" s="21"/>
      <c r="U18" s="21">
        <v>85.314758877105433</v>
      </c>
      <c r="V18" s="21"/>
      <c r="W18" s="21"/>
      <c r="X18" s="21"/>
      <c r="Y18" s="21"/>
      <c r="Z18" s="21"/>
      <c r="AA18" s="23"/>
      <c r="AB18" s="23"/>
    </row>
    <row r="19" spans="2:34" s="19" customFormat="1" ht="17.100000000000001" customHeight="1" x14ac:dyDescent="0.25">
      <c r="B19" s="13" t="s">
        <v>40</v>
      </c>
      <c r="C19" s="14"/>
      <c r="D19" s="14"/>
      <c r="E19" s="14"/>
      <c r="F19" s="14"/>
      <c r="G19" s="14"/>
      <c r="H19" s="14"/>
      <c r="I19" s="14"/>
      <c r="J19" s="14"/>
      <c r="K19" s="14"/>
      <c r="L19" s="15"/>
      <c r="M19" s="14"/>
      <c r="N19" s="14"/>
      <c r="O19" s="14"/>
      <c r="P19" s="14"/>
      <c r="Q19" s="14"/>
      <c r="R19" s="14"/>
      <c r="S19" s="14"/>
      <c r="T19" s="14"/>
      <c r="U19" s="14"/>
      <c r="V19" s="14"/>
      <c r="W19" s="14"/>
      <c r="X19" s="14"/>
      <c r="Y19" s="14"/>
      <c r="Z19" s="14"/>
      <c r="AA19" s="16"/>
      <c r="AB19" s="16"/>
    </row>
    <row r="20" spans="2:34" s="19" customFormat="1" ht="17.100000000000001" customHeight="1" x14ac:dyDescent="0.25">
      <c r="B20" s="20" t="s">
        <v>41</v>
      </c>
      <c r="C20" s="21"/>
      <c r="D20" s="21"/>
      <c r="E20" s="21"/>
      <c r="F20" s="21"/>
      <c r="G20" s="21"/>
      <c r="H20" s="21"/>
      <c r="I20" s="21"/>
      <c r="J20" s="21"/>
      <c r="K20" s="21"/>
      <c r="L20" s="22"/>
      <c r="M20" s="21"/>
      <c r="N20" s="21"/>
      <c r="O20" s="21"/>
      <c r="P20" s="21"/>
      <c r="Q20" s="21"/>
      <c r="R20" s="21"/>
      <c r="S20" s="21"/>
      <c r="T20" s="21"/>
      <c r="U20" s="21"/>
      <c r="V20" s="21"/>
      <c r="W20" s="21"/>
      <c r="X20" s="21"/>
      <c r="Y20" s="21"/>
      <c r="Z20" s="21"/>
      <c r="AA20" s="23"/>
      <c r="AB20" s="23"/>
      <c r="AE20" s="143"/>
      <c r="AF20" s="143"/>
      <c r="AG20" s="143"/>
      <c r="AH20" s="143"/>
    </row>
    <row r="21" spans="2:34" s="19" customFormat="1" ht="17.100000000000001" customHeight="1" x14ac:dyDescent="0.25">
      <c r="B21" s="13" t="s">
        <v>42</v>
      </c>
      <c r="C21" s="14"/>
      <c r="D21" s="14"/>
      <c r="E21" s="14"/>
      <c r="F21" s="14"/>
      <c r="G21" s="14"/>
      <c r="H21" s="14"/>
      <c r="I21" s="14"/>
      <c r="J21" s="14"/>
      <c r="K21" s="14"/>
      <c r="L21" s="15"/>
      <c r="M21" s="14"/>
      <c r="N21" s="14"/>
      <c r="O21" s="14"/>
      <c r="P21" s="14"/>
      <c r="Q21" s="14"/>
      <c r="R21" s="14"/>
      <c r="S21" s="14"/>
      <c r="T21" s="14"/>
      <c r="U21" s="14"/>
      <c r="V21" s="14"/>
      <c r="W21" s="14"/>
      <c r="X21" s="14"/>
      <c r="Y21" s="14"/>
      <c r="Z21" s="14"/>
      <c r="AA21" s="16"/>
      <c r="AB21" s="16"/>
      <c r="AE21" s="143"/>
      <c r="AF21" s="143"/>
      <c r="AG21" s="143"/>
      <c r="AH21" s="143"/>
    </row>
    <row r="22" spans="2:34" s="19" customFormat="1" ht="17.100000000000001" customHeight="1" thickBot="1" x14ac:dyDescent="0.3">
      <c r="B22" s="32" t="s">
        <v>43</v>
      </c>
      <c r="C22" s="33">
        <f>SUM(C13:C21)</f>
        <v>-16124.164020448226</v>
      </c>
      <c r="D22" s="33">
        <f t="shared" ref="D22:K22" si="3">SUM(D13:D21)</f>
        <v>0</v>
      </c>
      <c r="E22" s="33">
        <f t="shared" si="3"/>
        <v>0</v>
      </c>
      <c r="F22" s="33">
        <f t="shared" si="3"/>
        <v>-1167.0688343654331</v>
      </c>
      <c r="G22" s="33">
        <f t="shared" si="3"/>
        <v>-299.61295614873745</v>
      </c>
      <c r="H22" s="33">
        <f t="shared" si="3"/>
        <v>-163.00334009322097</v>
      </c>
      <c r="I22" s="33">
        <f t="shared" si="3"/>
        <v>0</v>
      </c>
      <c r="J22" s="33"/>
      <c r="K22" s="33">
        <f t="shared" si="3"/>
        <v>-16.244068385311774</v>
      </c>
      <c r="L22" s="33"/>
      <c r="M22" s="33">
        <f>SUMIF(M13:M21,"&lt;0")</f>
        <v>0</v>
      </c>
      <c r="N22" s="33">
        <f t="shared" ref="N22:Z22" si="4">SUMIF(N13:N21,"&lt;0")</f>
        <v>0</v>
      </c>
      <c r="O22" s="33">
        <f t="shared" si="4"/>
        <v>-98.470428821528571</v>
      </c>
      <c r="P22" s="33">
        <f t="shared" si="4"/>
        <v>0</v>
      </c>
      <c r="Q22" s="33">
        <f t="shared" si="4"/>
        <v>0</v>
      </c>
      <c r="R22" s="33">
        <f t="shared" si="4"/>
        <v>-9967.2264963542766</v>
      </c>
      <c r="S22" s="33">
        <f>SUMIF(S13:S21,"&lt;0")</f>
        <v>-10808.222889272727</v>
      </c>
      <c r="T22" s="33">
        <f t="shared" si="4"/>
        <v>0</v>
      </c>
      <c r="U22" s="33">
        <f t="shared" si="4"/>
        <v>0</v>
      </c>
      <c r="V22" s="33">
        <f t="shared" si="4"/>
        <v>0</v>
      </c>
      <c r="W22" s="33">
        <f t="shared" si="4"/>
        <v>0</v>
      </c>
      <c r="X22" s="33">
        <f t="shared" si="4"/>
        <v>0</v>
      </c>
      <c r="Y22" s="33">
        <f t="shared" si="4"/>
        <v>0</v>
      </c>
      <c r="Z22" s="33">
        <f t="shared" si="4"/>
        <v>0</v>
      </c>
      <c r="AA22" s="34"/>
      <c r="AB22" s="34"/>
      <c r="AE22" s="143"/>
      <c r="AF22" s="143"/>
      <c r="AG22" s="143"/>
      <c r="AH22" s="143"/>
    </row>
    <row r="23" spans="2:34" s="19" customFormat="1" ht="17.100000000000001" customHeight="1" x14ac:dyDescent="0.25">
      <c r="B23" s="28" t="s">
        <v>44</v>
      </c>
      <c r="C23" s="29"/>
      <c r="D23" s="29">
        <v>0</v>
      </c>
      <c r="E23" s="29"/>
      <c r="F23" s="29"/>
      <c r="G23" s="29"/>
      <c r="H23" s="29"/>
      <c r="I23" s="29"/>
      <c r="J23" s="29"/>
      <c r="K23" s="29"/>
      <c r="L23" s="35"/>
      <c r="M23" s="29">
        <v>340.41362113822231</v>
      </c>
      <c r="N23" s="29"/>
      <c r="O23" s="29">
        <v>34.354726876882687</v>
      </c>
      <c r="P23" s="29"/>
      <c r="Q23" s="29"/>
      <c r="R23" s="29">
        <v>2.3944196870132965</v>
      </c>
      <c r="S23" s="29">
        <v>314.0658867294232</v>
      </c>
      <c r="T23" s="29"/>
      <c r="U23" s="29"/>
      <c r="V23" s="29">
        <v>129.40958616044512</v>
      </c>
      <c r="W23" s="29"/>
      <c r="X23" s="29"/>
      <c r="Y23" s="29"/>
      <c r="Z23" s="29"/>
      <c r="AA23" s="31"/>
      <c r="AB23" s="31"/>
      <c r="AE23" s="143"/>
      <c r="AF23" s="143"/>
      <c r="AG23" s="143"/>
      <c r="AH23" s="143"/>
    </row>
    <row r="24" spans="2:34" s="19" customFormat="1" ht="17.100000000000001" customHeight="1" x14ac:dyDescent="0.25">
      <c r="B24" s="20" t="s">
        <v>45</v>
      </c>
      <c r="C24" s="21"/>
      <c r="D24" s="21"/>
      <c r="E24" s="21"/>
      <c r="F24" s="21"/>
      <c r="G24" s="21"/>
      <c r="H24" s="21"/>
      <c r="I24" s="21"/>
      <c r="J24" s="21"/>
      <c r="K24" s="21"/>
      <c r="L24" s="36"/>
      <c r="M24" s="21">
        <v>1456.0188609392667</v>
      </c>
      <c r="N24" s="21"/>
      <c r="O24" s="21"/>
      <c r="P24" s="21"/>
      <c r="Q24" s="21"/>
      <c r="R24" s="21"/>
      <c r="S24" s="21"/>
      <c r="T24" s="21"/>
      <c r="U24" s="21"/>
      <c r="V24" s="21"/>
      <c r="W24" s="21"/>
      <c r="X24" s="21"/>
      <c r="Y24" s="21"/>
      <c r="Z24" s="21"/>
      <c r="AA24" s="23"/>
      <c r="AB24" s="23"/>
    </row>
    <row r="25" spans="2:34" s="19" customFormat="1" ht="17.100000000000001" customHeight="1" thickBot="1" x14ac:dyDescent="0.3">
      <c r="B25" s="109" t="s">
        <v>46</v>
      </c>
      <c r="C25" s="110">
        <f>IFERROR(C12+C22-C32-C24-C23-C33, " ")</f>
        <v>1.8189894035458565E-12</v>
      </c>
      <c r="D25" s="110">
        <f t="shared" ref="D25:Z25" si="5">IFERROR(D12+D22-D32-D24-D23-D33, " ")</f>
        <v>0</v>
      </c>
      <c r="E25" s="110">
        <f t="shared" si="5"/>
        <v>37.553875497941014</v>
      </c>
      <c r="F25" s="110">
        <f t="shared" si="5"/>
        <v>0</v>
      </c>
      <c r="G25" s="110">
        <f t="shared" si="5"/>
        <v>0</v>
      </c>
      <c r="H25" s="110">
        <f t="shared" si="5"/>
        <v>0</v>
      </c>
      <c r="I25" s="110">
        <f t="shared" si="5"/>
        <v>-7.1054273576010019E-15</v>
      </c>
      <c r="J25" s="110"/>
      <c r="K25" s="110">
        <f t="shared" si="5"/>
        <v>0</v>
      </c>
      <c r="L25" s="110"/>
      <c r="M25" s="110">
        <f t="shared" si="5"/>
        <v>408.6758629272573</v>
      </c>
      <c r="N25" s="110">
        <f t="shared" si="5"/>
        <v>-615.66894868781765</v>
      </c>
      <c r="O25" s="110">
        <f t="shared" si="5"/>
        <v>-1.5916157281026244E-12</v>
      </c>
      <c r="P25" s="110">
        <f t="shared" si="5"/>
        <v>-0.45228812189455425</v>
      </c>
      <c r="Q25" s="110">
        <f t="shared" si="5"/>
        <v>0</v>
      </c>
      <c r="R25" s="110">
        <f t="shared" si="5"/>
        <v>2032.9202672171868</v>
      </c>
      <c r="S25" s="110">
        <f t="shared" si="5"/>
        <v>-9.6633812063373625E-13</v>
      </c>
      <c r="T25" s="110">
        <f t="shared" si="5"/>
        <v>0</v>
      </c>
      <c r="U25" s="110">
        <f t="shared" si="5"/>
        <v>0</v>
      </c>
      <c r="V25" s="110">
        <f t="shared" si="5"/>
        <v>0</v>
      </c>
      <c r="W25" s="110">
        <f t="shared" si="5"/>
        <v>0</v>
      </c>
      <c r="X25" s="110">
        <f t="shared" si="5"/>
        <v>0</v>
      </c>
      <c r="Y25" s="110">
        <f t="shared" si="5"/>
        <v>0</v>
      </c>
      <c r="Z25" s="110">
        <f t="shared" si="5"/>
        <v>0</v>
      </c>
      <c r="AA25" s="110"/>
      <c r="AB25" s="110"/>
      <c r="AE25" s="73"/>
      <c r="AF25" s="73"/>
      <c r="AG25" s="73"/>
      <c r="AH25" s="73"/>
    </row>
    <row r="26" spans="2:34" s="19" customFormat="1" ht="17.100000000000001" customHeight="1" x14ac:dyDescent="0.25">
      <c r="B26" s="118" t="s">
        <v>135</v>
      </c>
      <c r="C26" s="29"/>
      <c r="D26" s="29">
        <v>0</v>
      </c>
      <c r="E26" s="29"/>
      <c r="F26" s="29"/>
      <c r="G26" s="29"/>
      <c r="H26" s="29"/>
      <c r="I26" s="29"/>
      <c r="J26" s="29"/>
      <c r="K26" s="29"/>
      <c r="L26" s="35"/>
      <c r="M26" s="29">
        <v>0</v>
      </c>
      <c r="N26" s="29">
        <v>2059.8268288316199</v>
      </c>
      <c r="O26" s="29">
        <v>8015.2008728011779</v>
      </c>
      <c r="P26" s="29"/>
      <c r="Q26" s="29">
        <v>444.64590031850003</v>
      </c>
      <c r="R26" s="29">
        <v>3963.6802198404462</v>
      </c>
      <c r="S26" s="29"/>
      <c r="T26" s="29"/>
      <c r="U26" s="29"/>
      <c r="V26" s="29"/>
      <c r="W26" s="29">
        <v>0</v>
      </c>
      <c r="X26" s="29"/>
      <c r="Y26" s="29"/>
      <c r="Z26" s="29"/>
      <c r="AA26" s="31"/>
      <c r="AB26" s="31"/>
      <c r="AE26" s="73"/>
      <c r="AF26" s="73"/>
      <c r="AG26" s="73"/>
      <c r="AH26" s="73"/>
    </row>
    <row r="27" spans="2:34" s="19" customFormat="1" ht="17.100000000000001" customHeight="1" x14ac:dyDescent="0.25">
      <c r="B27" s="121" t="s">
        <v>136</v>
      </c>
      <c r="C27" s="21"/>
      <c r="D27" s="21">
        <v>0</v>
      </c>
      <c r="E27" s="21">
        <v>52.446124502059071</v>
      </c>
      <c r="F27" s="21"/>
      <c r="G27" s="21"/>
      <c r="H27" s="21">
        <v>1889.2023781018941</v>
      </c>
      <c r="I27" s="21"/>
      <c r="J27" s="21"/>
      <c r="K27" s="21">
        <v>25.498233825331258</v>
      </c>
      <c r="L27" s="36"/>
      <c r="M27" s="21">
        <v>3905.546155442838</v>
      </c>
      <c r="N27" s="21">
        <v>408.9749732462875</v>
      </c>
      <c r="O27" s="21">
        <v>6.2103783955184451</v>
      </c>
      <c r="P27" s="21"/>
      <c r="Q27" s="21"/>
      <c r="R27" s="21">
        <v>837.68035529441568</v>
      </c>
      <c r="S27" s="21">
        <v>774.29671123928176</v>
      </c>
      <c r="T27" s="21">
        <v>72.218075479877342</v>
      </c>
      <c r="U27" s="21"/>
      <c r="V27" s="21"/>
      <c r="W27" s="21"/>
      <c r="X27" s="21"/>
      <c r="Y27" s="21"/>
      <c r="Z27" s="21"/>
      <c r="AA27" s="23"/>
      <c r="AB27" s="37"/>
      <c r="AE27" s="73"/>
      <c r="AF27" s="73"/>
      <c r="AG27" s="73"/>
      <c r="AH27" s="73"/>
    </row>
    <row r="28" spans="2:34" s="19" customFormat="1" ht="17.100000000000001" customHeight="1" x14ac:dyDescent="0.25">
      <c r="B28" s="120" t="s">
        <v>137</v>
      </c>
      <c r="C28" s="14"/>
      <c r="D28" s="14"/>
      <c r="E28" s="14"/>
      <c r="F28" s="14"/>
      <c r="G28" s="14">
        <v>1250.774508371579</v>
      </c>
      <c r="H28" s="14"/>
      <c r="I28" s="14">
        <v>47.984604165307601</v>
      </c>
      <c r="J28" s="14"/>
      <c r="K28" s="14">
        <v>14.545095836190523</v>
      </c>
      <c r="L28" s="38"/>
      <c r="M28" s="14">
        <v>3744.5236378944905</v>
      </c>
      <c r="N28" s="14">
        <v>4145.8124432802388</v>
      </c>
      <c r="O28" s="14"/>
      <c r="P28" s="14">
        <v>90.002229121894516</v>
      </c>
      <c r="Q28" s="14"/>
      <c r="R28" s="14"/>
      <c r="S28" s="14"/>
      <c r="T28" s="14"/>
      <c r="U28" s="14">
        <v>82.849051714999732</v>
      </c>
      <c r="V28" s="14"/>
      <c r="W28" s="14"/>
      <c r="X28" s="14"/>
      <c r="Y28" s="14"/>
      <c r="Z28" s="14"/>
      <c r="AA28" s="16"/>
      <c r="AB28" s="16"/>
      <c r="AE28" s="73"/>
      <c r="AF28" s="73"/>
      <c r="AG28" s="73"/>
      <c r="AH28" s="73"/>
    </row>
    <row r="29" spans="2:34" s="19" customFormat="1" ht="17.100000000000001" customHeight="1" x14ac:dyDescent="0.25">
      <c r="B29" s="121" t="s">
        <v>138</v>
      </c>
      <c r="C29" s="21"/>
      <c r="D29" s="21"/>
      <c r="E29" s="21"/>
      <c r="F29" s="21"/>
      <c r="G29" s="21">
        <v>8.1187074978501167E-2</v>
      </c>
      <c r="H29" s="21"/>
      <c r="I29" s="21">
        <v>2.732186600871477</v>
      </c>
      <c r="J29" s="21"/>
      <c r="K29" s="21"/>
      <c r="L29" s="36"/>
      <c r="M29" s="21">
        <v>1974.2760847232169</v>
      </c>
      <c r="N29" s="21">
        <v>563.21051292093853</v>
      </c>
      <c r="O29" s="21">
        <v>0.10769378187551924</v>
      </c>
      <c r="P29" s="21"/>
      <c r="Q29" s="21"/>
      <c r="R29" s="21">
        <v>148.51424637204002</v>
      </c>
      <c r="S29" s="21"/>
      <c r="T29" s="21"/>
      <c r="U29" s="21">
        <v>2.4657071621057032</v>
      </c>
      <c r="V29" s="21"/>
      <c r="W29" s="21"/>
      <c r="X29" s="21"/>
      <c r="Y29" s="21"/>
      <c r="Z29" s="21"/>
      <c r="AA29" s="23"/>
      <c r="AB29" s="23"/>
      <c r="AE29" s="73"/>
      <c r="AF29" s="73"/>
      <c r="AG29" s="73"/>
      <c r="AH29" s="73"/>
    </row>
    <row r="30" spans="2:34" s="19" customFormat="1" ht="17.100000000000001" customHeight="1" x14ac:dyDescent="0.25">
      <c r="B30" s="120" t="s">
        <v>139</v>
      </c>
      <c r="C30" s="14"/>
      <c r="D30" s="14"/>
      <c r="E30" s="14"/>
      <c r="F30" s="14"/>
      <c r="G30" s="14"/>
      <c r="H30" s="14"/>
      <c r="I30" s="14"/>
      <c r="J30" s="14"/>
      <c r="K30" s="14"/>
      <c r="L30" s="38"/>
      <c r="M30" s="14">
        <v>1284.4049524607608</v>
      </c>
      <c r="N30" s="14"/>
      <c r="O30" s="14"/>
      <c r="P30" s="14"/>
      <c r="Q30" s="14"/>
      <c r="R30" s="14">
        <v>263.07519780717024</v>
      </c>
      <c r="S30" s="14"/>
      <c r="T30" s="14"/>
      <c r="U30" s="14"/>
      <c r="V30" s="14"/>
      <c r="W30" s="14"/>
      <c r="X30" s="14"/>
      <c r="Y30" s="14"/>
      <c r="Z30" s="14"/>
      <c r="AA30" s="16"/>
      <c r="AB30" s="16"/>
    </row>
    <row r="31" spans="2:34" s="19" customFormat="1" ht="17.100000000000001" customHeight="1" x14ac:dyDescent="0.25">
      <c r="B31" s="121" t="s">
        <v>140</v>
      </c>
      <c r="C31" s="21"/>
      <c r="D31" s="21"/>
      <c r="E31" s="21"/>
      <c r="F31" s="21"/>
      <c r="G31" s="21"/>
      <c r="H31" s="21"/>
      <c r="I31" s="21"/>
      <c r="J31" s="21"/>
      <c r="K31" s="21"/>
      <c r="L31" s="36"/>
      <c r="M31" s="21"/>
      <c r="N31" s="21">
        <v>148.10572993255553</v>
      </c>
      <c r="O31" s="21">
        <v>174.90464178978968</v>
      </c>
      <c r="P31" s="21"/>
      <c r="Q31" s="21"/>
      <c r="R31" s="21"/>
      <c r="S31" s="21"/>
      <c r="T31" s="21"/>
      <c r="U31" s="21"/>
      <c r="V31" s="21"/>
      <c r="W31" s="21"/>
      <c r="X31" s="21"/>
      <c r="Y31" s="21"/>
      <c r="Z31" s="21"/>
      <c r="AA31" s="23"/>
      <c r="AB31" s="23"/>
    </row>
    <row r="32" spans="2:34" s="19" customFormat="1" ht="17.100000000000001" customHeight="1" x14ac:dyDescent="0.25">
      <c r="B32" s="39" t="s">
        <v>51</v>
      </c>
      <c r="C32" s="40">
        <f t="shared" ref="C32:K32" si="6">SUM(C26:C31)</f>
        <v>0</v>
      </c>
      <c r="D32" s="40">
        <f t="shared" si="6"/>
        <v>0</v>
      </c>
      <c r="E32" s="40">
        <f t="shared" si="6"/>
        <v>52.446124502059071</v>
      </c>
      <c r="F32" s="40">
        <f t="shared" si="6"/>
        <v>0</v>
      </c>
      <c r="G32" s="40">
        <f t="shared" si="6"/>
        <v>1250.8556954465575</v>
      </c>
      <c r="H32" s="40">
        <f t="shared" si="6"/>
        <v>1889.2023781018941</v>
      </c>
      <c r="I32" s="40">
        <f t="shared" ref="I32" si="7">SUM(I26:I31)</f>
        <v>50.716790766179081</v>
      </c>
      <c r="J32" s="40"/>
      <c r="K32" s="40">
        <f t="shared" si="6"/>
        <v>40.043329661521781</v>
      </c>
      <c r="L32" s="40"/>
      <c r="M32" s="40">
        <f t="shared" ref="M32:Z32" si="8">SUM(M26:M31)</f>
        <v>10908.750830521305</v>
      </c>
      <c r="N32" s="40">
        <f t="shared" si="8"/>
        <v>7325.9304882116403</v>
      </c>
      <c r="O32" s="40">
        <f>SUM(O26:O31)</f>
        <v>8196.4235867683601</v>
      </c>
      <c r="P32" s="40">
        <f t="shared" si="8"/>
        <v>90.002229121894516</v>
      </c>
      <c r="Q32" s="40">
        <f t="shared" si="8"/>
        <v>444.64590031850003</v>
      </c>
      <c r="R32" s="40">
        <f t="shared" si="8"/>
        <v>5212.950019314073</v>
      </c>
      <c r="S32" s="40">
        <f t="shared" si="8"/>
        <v>774.29671123928176</v>
      </c>
      <c r="T32" s="40">
        <f t="shared" si="8"/>
        <v>72.218075479877342</v>
      </c>
      <c r="U32" s="40">
        <f t="shared" si="8"/>
        <v>85.314758877105433</v>
      </c>
      <c r="V32" s="40">
        <f t="shared" si="8"/>
        <v>0</v>
      </c>
      <c r="W32" s="40">
        <f t="shared" si="8"/>
        <v>0</v>
      </c>
      <c r="X32" s="40">
        <f t="shared" si="8"/>
        <v>0</v>
      </c>
      <c r="Y32" s="40">
        <f t="shared" si="8"/>
        <v>0</v>
      </c>
      <c r="Z32" s="40">
        <f t="shared" si="8"/>
        <v>0</v>
      </c>
      <c r="AA32" s="40"/>
      <c r="AB32" s="40"/>
      <c r="AC32" s="71"/>
    </row>
    <row r="33" spans="2:30" s="19" customFormat="1" ht="17.100000000000001" customHeight="1" x14ac:dyDescent="0.25">
      <c r="B33" s="13" t="s">
        <v>52</v>
      </c>
      <c r="C33" s="14"/>
      <c r="D33" s="14"/>
      <c r="E33" s="14"/>
      <c r="F33" s="14"/>
      <c r="G33" s="14"/>
      <c r="H33" s="14"/>
      <c r="I33" s="14"/>
      <c r="J33" s="14"/>
      <c r="K33" s="14"/>
      <c r="L33" s="38"/>
      <c r="M33" s="14"/>
      <c r="N33" s="14"/>
      <c r="O33" s="14">
        <v>1375.0699655080484</v>
      </c>
      <c r="P33" s="14"/>
      <c r="Q33" s="14"/>
      <c r="R33" s="14"/>
      <c r="S33" s="14"/>
      <c r="T33" s="14"/>
      <c r="U33" s="14"/>
      <c r="V33" s="14"/>
      <c r="W33" s="14"/>
      <c r="X33" s="14">
        <v>329.38605664720023</v>
      </c>
      <c r="Y33" s="14">
        <v>414.35724999999996</v>
      </c>
      <c r="Z33" s="14">
        <v>111.87830999999998</v>
      </c>
      <c r="AA33" s="16"/>
      <c r="AB33" s="16"/>
    </row>
    <row r="34" spans="2:30" s="19" customFormat="1" ht="17.100000000000001" customHeight="1" thickBot="1" x14ac:dyDescent="0.3">
      <c r="B34" s="32" t="s">
        <v>53</v>
      </c>
      <c r="C34" s="33">
        <f t="shared" ref="C34:K34" si="9">C33+C32</f>
        <v>0</v>
      </c>
      <c r="D34" s="33">
        <f t="shared" si="9"/>
        <v>0</v>
      </c>
      <c r="E34" s="33">
        <f t="shared" si="9"/>
        <v>52.446124502059071</v>
      </c>
      <c r="F34" s="33">
        <f t="shared" si="9"/>
        <v>0</v>
      </c>
      <c r="G34" s="33">
        <f t="shared" si="9"/>
        <v>1250.8556954465575</v>
      </c>
      <c r="H34" s="33">
        <f t="shared" si="9"/>
        <v>1889.2023781018941</v>
      </c>
      <c r="I34" s="33">
        <f t="shared" si="9"/>
        <v>50.716790766179081</v>
      </c>
      <c r="J34" s="33"/>
      <c r="K34" s="33">
        <f t="shared" si="9"/>
        <v>40.043329661521781</v>
      </c>
      <c r="L34" s="41"/>
      <c r="M34" s="33">
        <f>M33+M32</f>
        <v>10908.750830521305</v>
      </c>
      <c r="N34" s="33">
        <f t="shared" ref="N34:R34" si="10">N33+N32</f>
        <v>7325.9304882116403</v>
      </c>
      <c r="O34" s="33">
        <f t="shared" si="10"/>
        <v>9571.4935522764081</v>
      </c>
      <c r="P34" s="33">
        <f t="shared" si="10"/>
        <v>90.002229121894516</v>
      </c>
      <c r="Q34" s="33">
        <f t="shared" si="10"/>
        <v>444.64590031850003</v>
      </c>
      <c r="R34" s="33">
        <f t="shared" si="10"/>
        <v>5212.950019314073</v>
      </c>
      <c r="S34" s="33">
        <f>S33+S32</f>
        <v>774.29671123928176</v>
      </c>
      <c r="T34" s="33">
        <f t="shared" ref="T34:Z34" si="11">T33+T32</f>
        <v>72.218075479877342</v>
      </c>
      <c r="U34" s="33">
        <f t="shared" si="11"/>
        <v>85.314758877105433</v>
      </c>
      <c r="V34" s="33">
        <f t="shared" si="11"/>
        <v>0</v>
      </c>
      <c r="W34" s="33">
        <f t="shared" si="11"/>
        <v>0</v>
      </c>
      <c r="X34" s="33">
        <f t="shared" si="11"/>
        <v>329.38605664720023</v>
      </c>
      <c r="Y34" s="33">
        <f t="shared" si="11"/>
        <v>414.35724999999996</v>
      </c>
      <c r="Z34" s="33">
        <f t="shared" si="11"/>
        <v>111.87830999999998</v>
      </c>
      <c r="AA34" s="33"/>
      <c r="AB34" s="33"/>
    </row>
    <row r="35" spans="2:30" s="19" customFormat="1" ht="17.100000000000001" customHeight="1" x14ac:dyDescent="0.25">
      <c r="B35" s="42" t="s">
        <v>54</v>
      </c>
      <c r="C35" s="43">
        <f>IFERROR(C25/C12, " ")</f>
        <v>1.1281139296518339E-16</v>
      </c>
      <c r="D35" s="43" t="str">
        <f t="shared" ref="D35:Z35" si="12">IFERROR(D25/D12, " ")</f>
        <v xml:space="preserve"> </v>
      </c>
      <c r="E35" s="43">
        <f t="shared" si="12"/>
        <v>0.41726528331045531</v>
      </c>
      <c r="F35" s="43">
        <f t="shared" si="12"/>
        <v>0</v>
      </c>
      <c r="G35" s="43">
        <f t="shared" si="12"/>
        <v>0</v>
      </c>
      <c r="H35" s="43">
        <f t="shared" si="12"/>
        <v>0</v>
      </c>
      <c r="I35" s="43">
        <f t="shared" si="12"/>
        <v>-1.401000980199898E-16</v>
      </c>
      <c r="J35" s="43"/>
      <c r="K35" s="43">
        <f t="shared" si="12"/>
        <v>0</v>
      </c>
      <c r="L35" s="43"/>
      <c r="M35" s="43">
        <f t="shared" si="12"/>
        <v>3.1163661089937213E-2</v>
      </c>
      <c r="N35" s="43">
        <f t="shared" si="12"/>
        <v>-9.1750365475547033E-2</v>
      </c>
      <c r="O35" s="43">
        <f t="shared" si="12"/>
        <v>-1.6401107341978226E-16</v>
      </c>
      <c r="P35" s="43">
        <f t="shared" si="12"/>
        <v>-5.0506802890529483E-3</v>
      </c>
      <c r="Q35" s="43">
        <f t="shared" si="12"/>
        <v>0</v>
      </c>
      <c r="R35" s="43">
        <f t="shared" si="12"/>
        <v>0.11808668386490204</v>
      </c>
      <c r="S35" s="43">
        <f t="shared" si="12"/>
        <v>-8.1228191204114126E-17</v>
      </c>
      <c r="T35" s="43">
        <f t="shared" si="12"/>
        <v>0</v>
      </c>
      <c r="U35" s="43">
        <f t="shared" si="12"/>
        <v>0</v>
      </c>
      <c r="V35" s="43">
        <f t="shared" si="12"/>
        <v>0</v>
      </c>
      <c r="W35" s="43" t="str">
        <f t="shared" si="12"/>
        <v xml:space="preserve"> </v>
      </c>
      <c r="X35" s="43">
        <f t="shared" si="12"/>
        <v>0</v>
      </c>
      <c r="Y35" s="43">
        <f t="shared" si="12"/>
        <v>0</v>
      </c>
      <c r="Z35" s="43">
        <f t="shared" si="12"/>
        <v>0</v>
      </c>
      <c r="AA35" s="43"/>
      <c r="AB35" s="43"/>
    </row>
    <row r="36" spans="2:30" x14ac:dyDescent="0.35">
      <c r="M36" s="44"/>
      <c r="O36" s="44"/>
      <c r="P36" s="44"/>
      <c r="R36" s="44"/>
    </row>
    <row r="37" spans="2:30" x14ac:dyDescent="0.35">
      <c r="D37" s="149" t="s">
        <v>0</v>
      </c>
      <c r="E37" s="150"/>
      <c r="F37" s="150"/>
      <c r="G37" s="150"/>
      <c r="H37" s="150"/>
      <c r="I37" s="150"/>
      <c r="J37" s="150"/>
      <c r="K37" s="150"/>
      <c r="L37" s="151"/>
      <c r="M37" s="152" t="s">
        <v>1</v>
      </c>
      <c r="N37" s="153"/>
      <c r="O37" s="153"/>
      <c r="P37" s="153"/>
      <c r="Q37" s="153"/>
      <c r="R37" s="153"/>
      <c r="S37" s="153"/>
      <c r="T37" s="153"/>
      <c r="U37" s="153"/>
      <c r="V37" s="153"/>
      <c r="W37" s="153"/>
      <c r="X37" s="153"/>
      <c r="Y37" s="153"/>
      <c r="Z37" s="153"/>
      <c r="AA37" s="154"/>
    </row>
    <row r="38" spans="2:30" ht="45.75" customHeight="1" x14ac:dyDescent="0.35">
      <c r="B38" s="2" t="s">
        <v>115</v>
      </c>
      <c r="C38" s="3" t="s">
        <v>83</v>
      </c>
      <c r="D38" s="3" t="s">
        <v>84</v>
      </c>
      <c r="E38" s="3" t="s">
        <v>85</v>
      </c>
      <c r="F38" s="3" t="s">
        <v>86</v>
      </c>
      <c r="G38" s="3" t="s">
        <v>87</v>
      </c>
      <c r="H38" s="86" t="s">
        <v>88</v>
      </c>
      <c r="I38" s="3" t="s">
        <v>89</v>
      </c>
      <c r="J38" s="3" t="s">
        <v>90</v>
      </c>
      <c r="K38" s="86" t="s">
        <v>91</v>
      </c>
      <c r="L38" s="3" t="s">
        <v>10</v>
      </c>
      <c r="M38" s="3" t="s">
        <v>92</v>
      </c>
      <c r="N38" s="3" t="s">
        <v>93</v>
      </c>
      <c r="O38" s="3" t="s">
        <v>94</v>
      </c>
      <c r="P38" s="3" t="s">
        <v>95</v>
      </c>
      <c r="Q38" s="3" t="s">
        <v>96</v>
      </c>
      <c r="R38" s="3" t="s">
        <v>97</v>
      </c>
      <c r="S38" s="3" t="s">
        <v>98</v>
      </c>
      <c r="T38" s="3" t="s">
        <v>99</v>
      </c>
      <c r="U38" s="3" t="s">
        <v>100</v>
      </c>
      <c r="V38" s="3" t="s">
        <v>101</v>
      </c>
      <c r="W38" s="3" t="s">
        <v>102</v>
      </c>
      <c r="X38" s="113" t="s">
        <v>121</v>
      </c>
      <c r="Y38" s="113" t="s">
        <v>122</v>
      </c>
      <c r="Z38" s="113" t="s">
        <v>123</v>
      </c>
      <c r="AA38" s="3" t="s">
        <v>22</v>
      </c>
      <c r="AB38" s="3" t="s">
        <v>23</v>
      </c>
      <c r="AD38" s="19"/>
    </row>
    <row r="39" spans="2:30" x14ac:dyDescent="0.35">
      <c r="B39" s="46" t="s">
        <v>55</v>
      </c>
      <c r="C39" s="47"/>
      <c r="D39" s="47"/>
      <c r="E39" s="47"/>
      <c r="F39" s="47"/>
      <c r="G39" s="47"/>
      <c r="H39" s="47"/>
      <c r="I39" s="47"/>
      <c r="J39" s="47"/>
      <c r="K39" s="47"/>
      <c r="L39" s="47"/>
      <c r="M39" s="48"/>
      <c r="N39" s="47"/>
      <c r="O39" s="48"/>
      <c r="P39" s="48"/>
      <c r="Q39" s="47"/>
      <c r="R39" s="48"/>
      <c r="S39" s="47"/>
      <c r="T39" s="47"/>
      <c r="U39" s="47"/>
      <c r="V39" s="47"/>
      <c r="W39" s="47"/>
      <c r="X39" s="47"/>
      <c r="Y39" s="47"/>
      <c r="Z39" s="47"/>
      <c r="AA39" s="47"/>
      <c r="AB39" s="49"/>
      <c r="AC39" s="50"/>
    </row>
    <row r="40" spans="2:30" x14ac:dyDescent="0.35">
      <c r="B40" s="51" t="s">
        <v>56</v>
      </c>
      <c r="C40" s="52"/>
      <c r="D40" s="52"/>
      <c r="E40" s="52"/>
      <c r="F40" s="4"/>
      <c r="G40" s="52">
        <v>77.572970196742403</v>
      </c>
      <c r="H40" s="52"/>
      <c r="I40" s="52">
        <v>47.984604165307601</v>
      </c>
      <c r="J40" s="52"/>
      <c r="K40" s="52">
        <v>12.307592995347612</v>
      </c>
      <c r="L40" s="53"/>
      <c r="M40" s="54">
        <v>3052.0957173057045</v>
      </c>
      <c r="N40" s="52">
        <v>2633.3362259646924</v>
      </c>
      <c r="O40" s="54"/>
      <c r="P40" s="54">
        <v>37.317953318248982</v>
      </c>
      <c r="Q40" s="52"/>
      <c r="R40" s="54"/>
      <c r="S40" s="52"/>
      <c r="T40" s="52"/>
      <c r="U40" s="52">
        <v>27.322314093405545</v>
      </c>
      <c r="V40" s="52"/>
      <c r="W40" s="52"/>
      <c r="X40" s="52"/>
      <c r="Y40" s="52"/>
      <c r="Z40" s="52"/>
      <c r="AA40" s="53"/>
      <c r="AB40" s="53"/>
      <c r="AC40" s="50"/>
    </row>
    <row r="41" spans="2:30" x14ac:dyDescent="0.35">
      <c r="B41" s="51" t="s">
        <v>57</v>
      </c>
      <c r="C41" s="52"/>
      <c r="D41" s="52"/>
      <c r="E41" s="52"/>
      <c r="F41" s="4"/>
      <c r="G41" s="52">
        <v>1173.2015381748367</v>
      </c>
      <c r="H41" s="52"/>
      <c r="I41" s="4"/>
      <c r="J41" s="4"/>
      <c r="K41" s="52">
        <v>2.2375028408429105</v>
      </c>
      <c r="L41" s="53"/>
      <c r="M41" s="54">
        <v>692.42792058878661</v>
      </c>
      <c r="N41" s="52">
        <v>1512.4762173155459</v>
      </c>
      <c r="O41" s="54"/>
      <c r="P41" s="54">
        <v>52.684275803645527</v>
      </c>
      <c r="Q41" s="52"/>
      <c r="R41" s="54"/>
      <c r="S41" s="52"/>
      <c r="T41" s="52"/>
      <c r="U41" s="52">
        <v>56.501844116169316</v>
      </c>
      <c r="V41" s="52"/>
      <c r="W41" s="52"/>
      <c r="X41" s="52"/>
      <c r="Y41" s="52"/>
      <c r="Z41" s="52"/>
      <c r="AA41" s="53"/>
      <c r="AB41" s="53"/>
      <c r="AC41" s="50"/>
    </row>
    <row r="42" spans="2:30" x14ac:dyDescent="0.35">
      <c r="B42" s="55" t="s">
        <v>58</v>
      </c>
      <c r="C42" s="53"/>
      <c r="D42" s="53"/>
      <c r="E42" s="53"/>
      <c r="F42" s="55"/>
      <c r="G42" s="53">
        <f>SUM(G40:G41)</f>
        <v>1250.774508371579</v>
      </c>
      <c r="H42" s="52"/>
      <c r="I42" s="53">
        <f t="shared" ref="I42:N42" si="13">SUM(I40:I41)</f>
        <v>47.984604165307601</v>
      </c>
      <c r="J42" s="53"/>
      <c r="K42" s="53">
        <f t="shared" si="13"/>
        <v>14.545095836190523</v>
      </c>
      <c r="L42" s="53"/>
      <c r="M42" s="53">
        <f t="shared" si="13"/>
        <v>3744.523637894491</v>
      </c>
      <c r="N42" s="53">
        <f t="shared" si="13"/>
        <v>4145.8124432802379</v>
      </c>
      <c r="O42" s="54"/>
      <c r="P42" s="53">
        <f>SUM(P40:P41)</f>
        <v>90.002229121894516</v>
      </c>
      <c r="Q42" s="52"/>
      <c r="R42" s="54"/>
      <c r="S42" s="52"/>
      <c r="T42" s="52"/>
      <c r="U42" s="53">
        <f>SUM(U40:U41)</f>
        <v>83.824158209574861</v>
      </c>
      <c r="V42" s="52"/>
      <c r="W42" s="52"/>
      <c r="X42" s="52"/>
      <c r="Y42" s="52"/>
      <c r="Z42" s="52"/>
      <c r="AA42" s="53"/>
      <c r="AB42" s="53"/>
      <c r="AC42" s="50"/>
    </row>
    <row r="43" spans="2:30" x14ac:dyDescent="0.35">
      <c r="B43" s="51" t="s">
        <v>59</v>
      </c>
      <c r="C43" s="52"/>
      <c r="D43" s="52"/>
      <c r="E43" s="52"/>
      <c r="F43" s="4"/>
      <c r="G43" s="4"/>
      <c r="H43" s="52"/>
      <c r="I43" s="52"/>
      <c r="J43" s="52"/>
      <c r="K43" s="52"/>
      <c r="L43" s="53"/>
      <c r="M43" s="54">
        <v>184.8300098757839</v>
      </c>
      <c r="N43" s="52">
        <v>227.04606384812701</v>
      </c>
      <c r="O43" s="54">
        <v>0.10769378187551924</v>
      </c>
      <c r="P43" s="54"/>
      <c r="Q43" s="52"/>
      <c r="R43" s="54"/>
      <c r="S43" s="52"/>
      <c r="T43" s="52"/>
      <c r="U43" s="52">
        <v>1.490600667530569</v>
      </c>
      <c r="V43" s="52"/>
      <c r="W43" s="52"/>
      <c r="X43" s="52"/>
      <c r="Y43" s="52"/>
      <c r="Z43" s="52"/>
      <c r="AA43" s="53"/>
      <c r="AB43" s="53"/>
      <c r="AC43" s="50"/>
    </row>
    <row r="44" spans="2:30" x14ac:dyDescent="0.35">
      <c r="B44" s="51" t="s">
        <v>60</v>
      </c>
      <c r="C44" s="52"/>
      <c r="D44" s="52"/>
      <c r="E44" s="52"/>
      <c r="F44" s="4"/>
      <c r="G44" s="52">
        <v>8.1187074978501167E-2</v>
      </c>
      <c r="H44" s="52"/>
      <c r="I44" s="52">
        <v>2.732186600871477</v>
      </c>
      <c r="J44" s="52"/>
      <c r="K44" s="52"/>
      <c r="L44" s="53"/>
      <c r="M44" s="54">
        <v>752.01214491247856</v>
      </c>
      <c r="N44" s="52">
        <v>211.93481697594399</v>
      </c>
      <c r="O44" s="54"/>
      <c r="P44" s="54"/>
      <c r="Q44" s="52"/>
      <c r="R44" s="54">
        <v>148.51424637204002</v>
      </c>
      <c r="S44" s="52"/>
      <c r="T44" s="52"/>
      <c r="U44" s="4"/>
      <c r="V44" s="52"/>
      <c r="W44" s="52"/>
      <c r="X44" s="52"/>
      <c r="Y44" s="52"/>
      <c r="Z44" s="52"/>
      <c r="AA44" s="53"/>
      <c r="AB44" s="53"/>
      <c r="AC44" s="50"/>
    </row>
    <row r="45" spans="2:30" x14ac:dyDescent="0.35">
      <c r="B45" s="51" t="s">
        <v>61</v>
      </c>
      <c r="C45" s="52"/>
      <c r="D45" s="52"/>
      <c r="E45" s="52"/>
      <c r="F45" s="4"/>
      <c r="G45" s="52"/>
      <c r="H45" s="52"/>
      <c r="I45" s="52"/>
      <c r="J45" s="52"/>
      <c r="K45" s="52"/>
      <c r="L45" s="53"/>
      <c r="M45" s="54">
        <v>1037.4339299349544</v>
      </c>
      <c r="N45" s="52">
        <v>124.22963209686748</v>
      </c>
      <c r="O45" s="54"/>
      <c r="P45" s="54"/>
      <c r="Q45" s="52"/>
      <c r="R45" s="54"/>
      <c r="S45" s="52"/>
      <c r="T45" s="52"/>
      <c r="U45" s="52"/>
      <c r="V45" s="52"/>
      <c r="W45" s="52"/>
      <c r="X45" s="52"/>
      <c r="Y45" s="52"/>
      <c r="Z45" s="52"/>
      <c r="AA45" s="53"/>
      <c r="AB45" s="53"/>
      <c r="AC45" s="50"/>
    </row>
    <row r="46" spans="2:30" x14ac:dyDescent="0.35">
      <c r="B46" s="56" t="s">
        <v>141</v>
      </c>
      <c r="C46" s="52"/>
      <c r="D46" s="52"/>
      <c r="E46" s="52"/>
      <c r="F46" s="4"/>
      <c r="G46" s="53">
        <f>SUM(G43:G45)</f>
        <v>8.1187074978501167E-2</v>
      </c>
      <c r="H46" s="52"/>
      <c r="I46" s="53">
        <f>SUM(I43:I45)</f>
        <v>2.732186600871477</v>
      </c>
      <c r="J46" s="53"/>
      <c r="K46" s="52"/>
      <c r="L46" s="53"/>
      <c r="M46" s="53">
        <f t="shared" ref="M46:X46" si="14">SUM(M43:M45)</f>
        <v>1974.2760847232169</v>
      </c>
      <c r="N46" s="53">
        <f t="shared" si="14"/>
        <v>563.21051292093853</v>
      </c>
      <c r="O46" s="53">
        <f t="shared" si="14"/>
        <v>0.10769378187551924</v>
      </c>
      <c r="P46" s="53">
        <f t="shared" si="14"/>
        <v>0</v>
      </c>
      <c r="Q46" s="53">
        <f t="shared" si="14"/>
        <v>0</v>
      </c>
      <c r="R46" s="53">
        <f t="shared" si="14"/>
        <v>148.51424637204002</v>
      </c>
      <c r="S46" s="53">
        <f t="shared" si="14"/>
        <v>0</v>
      </c>
      <c r="T46" s="53">
        <f t="shared" si="14"/>
        <v>0</v>
      </c>
      <c r="U46" s="53">
        <f t="shared" si="14"/>
        <v>1.490600667530569</v>
      </c>
      <c r="V46" s="53">
        <f t="shared" si="14"/>
        <v>0</v>
      </c>
      <c r="W46" s="53">
        <f t="shared" si="14"/>
        <v>0</v>
      </c>
      <c r="X46" s="53">
        <f t="shared" si="14"/>
        <v>0</v>
      </c>
      <c r="Y46" s="53"/>
      <c r="Z46" s="53"/>
      <c r="AA46" s="53"/>
      <c r="AB46" s="53"/>
      <c r="AC46" s="50"/>
    </row>
    <row r="47" spans="2:30" x14ac:dyDescent="0.35">
      <c r="B47" s="51" t="s">
        <v>63</v>
      </c>
      <c r="C47" s="52"/>
      <c r="D47" s="52">
        <v>0</v>
      </c>
      <c r="E47" s="52"/>
      <c r="F47" s="4"/>
      <c r="G47" s="52"/>
      <c r="H47" s="52">
        <v>1889.2023781018941</v>
      </c>
      <c r="I47" s="52"/>
      <c r="J47" s="52"/>
      <c r="K47" s="52"/>
      <c r="L47" s="53"/>
      <c r="M47" s="54">
        <v>75.861642854668261</v>
      </c>
      <c r="N47" s="67">
        <v>0</v>
      </c>
      <c r="O47" s="54"/>
      <c r="P47" s="54"/>
      <c r="Q47" s="52"/>
      <c r="R47" s="54">
        <v>134.68680490130811</v>
      </c>
      <c r="S47" s="52">
        <v>0</v>
      </c>
      <c r="T47" s="52"/>
      <c r="U47" s="52"/>
      <c r="V47" s="52"/>
      <c r="W47" s="52"/>
      <c r="X47" s="52"/>
      <c r="Y47" s="52"/>
      <c r="Z47" s="52"/>
      <c r="AA47" s="53"/>
      <c r="AB47" s="53"/>
      <c r="AC47" s="50"/>
    </row>
    <row r="48" spans="2:30" x14ac:dyDescent="0.35">
      <c r="B48" s="51" t="s">
        <v>64</v>
      </c>
      <c r="C48" s="52"/>
      <c r="D48" s="52">
        <v>0</v>
      </c>
      <c r="E48" s="52">
        <v>0</v>
      </c>
      <c r="F48" s="4"/>
      <c r="G48" s="52"/>
      <c r="H48" s="52"/>
      <c r="I48" s="52"/>
      <c r="J48" s="52"/>
      <c r="K48" s="52">
        <v>25.498233825331258</v>
      </c>
      <c r="L48" s="53"/>
      <c r="M48" s="54">
        <v>950.30166175564602</v>
      </c>
      <c r="N48" s="52">
        <v>204.44750685703346</v>
      </c>
      <c r="O48" s="54">
        <v>5.7438118869384081</v>
      </c>
      <c r="P48" s="54"/>
      <c r="Q48" s="52"/>
      <c r="R48" s="54">
        <v>122.99294154603596</v>
      </c>
      <c r="S48" s="52">
        <v>243.6083426983871</v>
      </c>
      <c r="T48" s="52"/>
      <c r="U48" s="52"/>
      <c r="V48" s="52"/>
      <c r="W48" s="52"/>
      <c r="X48" s="52"/>
      <c r="Y48" s="52"/>
      <c r="Z48" s="52"/>
      <c r="AA48" s="53"/>
      <c r="AB48" s="53"/>
      <c r="AC48" s="50"/>
    </row>
    <row r="49" spans="2:30" x14ac:dyDescent="0.35">
      <c r="B49" s="51" t="s">
        <v>65</v>
      </c>
      <c r="C49" s="52"/>
      <c r="D49" s="52">
        <v>0</v>
      </c>
      <c r="E49" s="52"/>
      <c r="F49" s="4"/>
      <c r="G49" s="52"/>
      <c r="H49" s="52"/>
      <c r="I49" s="52"/>
      <c r="J49" s="52"/>
      <c r="K49" s="52"/>
      <c r="L49" s="53"/>
      <c r="M49" s="54">
        <v>14.988381185697925</v>
      </c>
      <c r="N49" s="52">
        <v>1.0825535475033639</v>
      </c>
      <c r="O49" s="54"/>
      <c r="P49" s="54"/>
      <c r="Q49" s="52"/>
      <c r="R49" s="54">
        <v>1.1229314297434974</v>
      </c>
      <c r="S49" s="52">
        <v>2.2694771262381614</v>
      </c>
      <c r="T49" s="52"/>
      <c r="U49" s="52"/>
      <c r="V49" s="52"/>
      <c r="W49" s="52"/>
      <c r="X49" s="52"/>
      <c r="Y49" s="52"/>
      <c r="Z49" s="52"/>
      <c r="AA49" s="53"/>
      <c r="AB49" s="53"/>
      <c r="AC49" s="50"/>
    </row>
    <row r="50" spans="2:30" x14ac:dyDescent="0.35">
      <c r="B50" s="51" t="s">
        <v>66</v>
      </c>
      <c r="C50" s="52"/>
      <c r="D50" s="52">
        <v>0</v>
      </c>
      <c r="E50" s="52"/>
      <c r="F50" s="4"/>
      <c r="G50" s="52"/>
      <c r="H50" s="52"/>
      <c r="I50" s="52"/>
      <c r="J50" s="52"/>
      <c r="K50" s="52"/>
      <c r="L50" s="53"/>
      <c r="M50" s="54">
        <v>121.85864505833715</v>
      </c>
      <c r="N50" s="52">
        <v>4.237937113358866E-2</v>
      </c>
      <c r="O50" s="54"/>
      <c r="P50" s="54"/>
      <c r="Q50" s="52"/>
      <c r="R50" s="54">
        <v>8.2488459319107204</v>
      </c>
      <c r="S50" s="52">
        <v>66.873303304494243</v>
      </c>
      <c r="T50" s="52"/>
      <c r="U50" s="52"/>
      <c r="V50" s="52"/>
      <c r="W50" s="52"/>
      <c r="X50" s="52"/>
      <c r="Y50" s="52"/>
      <c r="Z50" s="52"/>
      <c r="AA50" s="53"/>
      <c r="AB50" s="53"/>
      <c r="AC50" s="50"/>
    </row>
    <row r="51" spans="2:30" x14ac:dyDescent="0.35">
      <c r="B51" s="51" t="s">
        <v>67</v>
      </c>
      <c r="C51" s="52"/>
      <c r="D51" s="52"/>
      <c r="E51" s="52"/>
      <c r="F51" s="4"/>
      <c r="G51" s="52"/>
      <c r="H51" s="52"/>
      <c r="I51" s="52"/>
      <c r="J51" s="52"/>
      <c r="K51" s="52"/>
      <c r="L51" s="53"/>
      <c r="M51" s="54">
        <v>149.44573457307732</v>
      </c>
      <c r="N51" s="52">
        <v>14.253615718419736</v>
      </c>
      <c r="O51" s="54"/>
      <c r="P51" s="54"/>
      <c r="Q51" s="52"/>
      <c r="R51" s="54"/>
      <c r="S51" s="52">
        <v>103.59441697567205</v>
      </c>
      <c r="T51" s="52"/>
      <c r="U51" s="52"/>
      <c r="V51" s="52"/>
      <c r="W51" s="52"/>
      <c r="X51" s="52"/>
      <c r="Y51" s="52"/>
      <c r="Z51" s="52"/>
      <c r="AA51" s="53"/>
      <c r="AB51" s="53"/>
      <c r="AC51" s="50"/>
    </row>
    <row r="52" spans="2:30" x14ac:dyDescent="0.35">
      <c r="B52" s="51" t="s">
        <v>68</v>
      </c>
      <c r="C52" s="52"/>
      <c r="D52" s="52">
        <v>0</v>
      </c>
      <c r="E52" s="52"/>
      <c r="F52" s="4"/>
      <c r="G52" s="52"/>
      <c r="H52" s="52"/>
      <c r="I52" s="52"/>
      <c r="J52" s="52"/>
      <c r="K52" s="52"/>
      <c r="L52" s="53"/>
      <c r="M52" s="54">
        <v>440.11617781733923</v>
      </c>
      <c r="N52" s="52">
        <v>1.1752835930819885</v>
      </c>
      <c r="O52" s="54"/>
      <c r="P52" s="54"/>
      <c r="Q52" s="52"/>
      <c r="R52" s="54">
        <v>143.70104022177455</v>
      </c>
      <c r="S52" s="52">
        <v>9.1856634025595962</v>
      </c>
      <c r="T52" s="52"/>
      <c r="U52" s="52"/>
      <c r="V52" s="52"/>
      <c r="W52" s="52"/>
      <c r="X52" s="52"/>
      <c r="Y52" s="52"/>
      <c r="Z52" s="52"/>
      <c r="AA52" s="53"/>
      <c r="AB52" s="53"/>
      <c r="AC52" s="50"/>
    </row>
    <row r="53" spans="2:30" x14ac:dyDescent="0.35">
      <c r="B53" s="51" t="s">
        <v>69</v>
      </c>
      <c r="C53" s="52"/>
      <c r="D53" s="52">
        <v>0</v>
      </c>
      <c r="E53" s="52">
        <v>52.446124502059071</v>
      </c>
      <c r="F53" s="4"/>
      <c r="G53" s="52"/>
      <c r="H53" s="52"/>
      <c r="I53" s="52"/>
      <c r="J53" s="52"/>
      <c r="K53" s="52"/>
      <c r="L53" s="53"/>
      <c r="M53" s="54">
        <v>1038.3441064272106</v>
      </c>
      <c r="N53" s="52">
        <v>57.371167198262341</v>
      </c>
      <c r="O53" s="52">
        <v>0.13291685915230725</v>
      </c>
      <c r="P53" s="52"/>
      <c r="Q53" s="52"/>
      <c r="R53" s="54">
        <v>84.288263234323395</v>
      </c>
      <c r="S53" s="52">
        <v>336.00273502356652</v>
      </c>
      <c r="T53" s="52">
        <v>72.218075479877342</v>
      </c>
      <c r="U53" s="52"/>
      <c r="V53" s="52"/>
      <c r="W53" s="52"/>
      <c r="X53" s="52"/>
      <c r="Y53" s="52"/>
      <c r="Z53" s="52"/>
      <c r="AA53" s="53"/>
      <c r="AB53" s="53"/>
      <c r="AC53" s="50"/>
    </row>
    <row r="54" spans="2:30" x14ac:dyDescent="0.35">
      <c r="B54" s="51" t="s">
        <v>70</v>
      </c>
      <c r="C54" s="52"/>
      <c r="D54" s="52">
        <v>0</v>
      </c>
      <c r="E54" s="52"/>
      <c r="F54" s="4"/>
      <c r="G54" s="52"/>
      <c r="H54" s="52"/>
      <c r="I54" s="52"/>
      <c r="J54" s="52"/>
      <c r="K54" s="52"/>
      <c r="L54" s="53"/>
      <c r="M54" s="54">
        <v>195.89723220821227</v>
      </c>
      <c r="N54" s="52">
        <v>57.96960073947357</v>
      </c>
      <c r="O54" s="52">
        <v>0.3336496494277294</v>
      </c>
      <c r="P54" s="52"/>
      <c r="Q54" s="52"/>
      <c r="R54" s="54">
        <v>27.274082573736134</v>
      </c>
      <c r="S54" s="4"/>
      <c r="T54" s="52"/>
      <c r="U54" s="52"/>
      <c r="V54" s="52"/>
      <c r="W54" s="52"/>
      <c r="X54" s="52"/>
      <c r="Y54" s="52"/>
      <c r="Z54" s="52"/>
      <c r="AA54" s="53"/>
      <c r="AB54" s="53"/>
      <c r="AC54" s="50"/>
    </row>
    <row r="55" spans="2:30" x14ac:dyDescent="0.35">
      <c r="B55" s="51" t="s">
        <v>71</v>
      </c>
      <c r="C55" s="52"/>
      <c r="D55" s="52">
        <v>0</v>
      </c>
      <c r="E55" s="52"/>
      <c r="F55" s="4"/>
      <c r="G55" s="52"/>
      <c r="H55" s="52"/>
      <c r="I55" s="52"/>
      <c r="J55" s="52"/>
      <c r="K55" s="52"/>
      <c r="L55" s="53"/>
      <c r="M55" s="54">
        <v>918.73257356264901</v>
      </c>
      <c r="N55" s="52">
        <v>72.63286622137953</v>
      </c>
      <c r="O55" s="52"/>
      <c r="P55" s="52"/>
      <c r="Q55" s="52"/>
      <c r="R55" s="54">
        <v>315.3654454555832</v>
      </c>
      <c r="S55" s="52">
        <v>12.762772708364054</v>
      </c>
      <c r="T55" s="52"/>
      <c r="U55" s="52"/>
      <c r="V55" s="52"/>
      <c r="W55" s="52"/>
      <c r="X55" s="52"/>
      <c r="Y55" s="52"/>
      <c r="Z55" s="52"/>
      <c r="AA55" s="53"/>
      <c r="AB55" s="53"/>
      <c r="AC55" s="50"/>
      <c r="AD55" s="57"/>
    </row>
    <row r="56" spans="2:30" x14ac:dyDescent="0.35">
      <c r="B56" s="56" t="s">
        <v>136</v>
      </c>
      <c r="C56" s="52"/>
      <c r="D56" s="53">
        <f>SUM(D47:D55)</f>
        <v>0</v>
      </c>
      <c r="E56" s="53">
        <f t="shared" ref="E56" si="15">SUM(E47:E55)</f>
        <v>52.446124502059071</v>
      </c>
      <c r="F56" s="53">
        <f t="shared" ref="F56:K56" si="16">SUM(F47:F55)</f>
        <v>0</v>
      </c>
      <c r="G56" s="53">
        <f t="shared" si="16"/>
        <v>0</v>
      </c>
      <c r="H56" s="53">
        <f t="shared" si="16"/>
        <v>1889.2023781018941</v>
      </c>
      <c r="I56" s="53">
        <f t="shared" si="16"/>
        <v>0</v>
      </c>
      <c r="J56" s="53"/>
      <c r="K56" s="53">
        <f t="shared" si="16"/>
        <v>25.498233825331258</v>
      </c>
      <c r="L56" s="53"/>
      <c r="M56" s="53">
        <f t="shared" ref="M56:X56" si="17">SUM(M47:M55)</f>
        <v>3905.546155442838</v>
      </c>
      <c r="N56" s="53">
        <f t="shared" si="17"/>
        <v>408.9749732462875</v>
      </c>
      <c r="O56" s="53">
        <f t="shared" si="17"/>
        <v>6.2103783955184451</v>
      </c>
      <c r="P56" s="53">
        <f t="shared" si="17"/>
        <v>0</v>
      </c>
      <c r="Q56" s="53">
        <f t="shared" si="17"/>
        <v>0</v>
      </c>
      <c r="R56" s="53">
        <f t="shared" si="17"/>
        <v>837.68035529441556</v>
      </c>
      <c r="S56" s="53">
        <f t="shared" si="17"/>
        <v>774.29671123928176</v>
      </c>
      <c r="T56" s="53">
        <f t="shared" si="17"/>
        <v>72.218075479877342</v>
      </c>
      <c r="U56" s="53">
        <f t="shared" si="17"/>
        <v>0</v>
      </c>
      <c r="V56" s="53">
        <f t="shared" si="17"/>
        <v>0</v>
      </c>
      <c r="W56" s="53">
        <f t="shared" si="17"/>
        <v>0</v>
      </c>
      <c r="X56" s="53">
        <f t="shared" si="17"/>
        <v>0</v>
      </c>
      <c r="Y56" s="53"/>
      <c r="Z56" s="53"/>
      <c r="AA56" s="53"/>
      <c r="AB56" s="53"/>
      <c r="AC56" s="50"/>
      <c r="AD56" s="57"/>
    </row>
    <row r="57" spans="2:30" x14ac:dyDescent="0.35">
      <c r="B57" s="56" t="s">
        <v>135</v>
      </c>
      <c r="C57" s="52">
        <f>+C58+C59+C60</f>
        <v>0</v>
      </c>
      <c r="D57" s="52">
        <f t="shared" ref="D57:O57" si="18">+D58+D59+D60</f>
        <v>0</v>
      </c>
      <c r="E57" s="52">
        <f t="shared" si="18"/>
        <v>0</v>
      </c>
      <c r="F57" s="52">
        <f t="shared" si="18"/>
        <v>0</v>
      </c>
      <c r="G57" s="52">
        <f t="shared" si="18"/>
        <v>0</v>
      </c>
      <c r="H57" s="52">
        <f t="shared" si="18"/>
        <v>0</v>
      </c>
      <c r="I57" s="52">
        <f t="shared" si="18"/>
        <v>0</v>
      </c>
      <c r="J57" s="52">
        <f t="shared" si="18"/>
        <v>0</v>
      </c>
      <c r="K57" s="52">
        <f t="shared" si="18"/>
        <v>0</v>
      </c>
      <c r="L57" s="53"/>
      <c r="M57" s="53">
        <f t="shared" si="18"/>
        <v>0</v>
      </c>
      <c r="N57" s="53">
        <f t="shared" si="18"/>
        <v>2059.8268288316199</v>
      </c>
      <c r="O57" s="53">
        <f t="shared" si="18"/>
        <v>8015.200872801177</v>
      </c>
      <c r="P57" s="53">
        <f t="shared" ref="P57" si="19">+P58+P59+P60</f>
        <v>0</v>
      </c>
      <c r="Q57" s="53">
        <f t="shared" ref="Q57" si="20">+Q58+Q59+Q60</f>
        <v>444.64590031850003</v>
      </c>
      <c r="R57" s="53">
        <f t="shared" ref="R57" si="21">+R58+R59+R60</f>
        <v>3963.6802198404462</v>
      </c>
      <c r="S57" s="53">
        <f t="shared" ref="S57" si="22">+S58+S59+S60</f>
        <v>0</v>
      </c>
      <c r="T57" s="53">
        <f t="shared" ref="T57" si="23">+T58+T59+T60</f>
        <v>0</v>
      </c>
      <c r="U57" s="53">
        <f t="shared" ref="U57" si="24">+U58+U59+U60</f>
        <v>0</v>
      </c>
      <c r="V57" s="53">
        <f t="shared" ref="V57" si="25">+V58+V59+V60</f>
        <v>0</v>
      </c>
      <c r="W57" s="53">
        <f t="shared" ref="W57" si="26">+W58+W59+W60</f>
        <v>0</v>
      </c>
      <c r="X57" s="53">
        <f t="shared" ref="X57" si="27">+X58+X59+X60</f>
        <v>0</v>
      </c>
      <c r="Y57" s="53">
        <f t="shared" ref="Y57" si="28">+Y58+Y59+Y60</f>
        <v>0</v>
      </c>
      <c r="Z57" s="53">
        <f t="shared" ref="Z57" si="29">+Z58+Z59+Z60</f>
        <v>0</v>
      </c>
      <c r="AA57" s="53"/>
      <c r="AB57" s="53"/>
      <c r="AC57" s="50"/>
    </row>
    <row r="58" spans="2:30" x14ac:dyDescent="0.35">
      <c r="B58" s="51" t="s">
        <v>132</v>
      </c>
      <c r="C58" s="52"/>
      <c r="D58" s="52">
        <v>0</v>
      </c>
      <c r="E58" s="53"/>
      <c r="F58" s="55"/>
      <c r="G58" s="53"/>
      <c r="H58" s="53"/>
      <c r="I58" s="53"/>
      <c r="J58" s="53"/>
      <c r="K58" s="53"/>
      <c r="L58" s="53"/>
      <c r="M58" s="53"/>
      <c r="N58" s="52">
        <v>2059.8268288316199</v>
      </c>
      <c r="O58" s="52">
        <v>7994.9051328011774</v>
      </c>
      <c r="P58" s="53"/>
      <c r="Q58" s="53"/>
      <c r="R58" s="52">
        <v>3963.6802198404462</v>
      </c>
      <c r="S58" s="53"/>
      <c r="T58" s="53"/>
      <c r="U58" s="53"/>
      <c r="V58" s="53"/>
      <c r="W58" s="52">
        <f>W26</f>
        <v>0</v>
      </c>
      <c r="X58" s="53"/>
      <c r="Y58" s="53"/>
      <c r="Z58" s="53"/>
      <c r="AA58" s="53"/>
      <c r="AB58" s="53"/>
      <c r="AC58" s="50"/>
    </row>
    <row r="59" spans="2:30" x14ac:dyDescent="0.35">
      <c r="B59" s="51" t="s">
        <v>133</v>
      </c>
      <c r="C59" s="52"/>
      <c r="D59" s="53"/>
      <c r="E59" s="53"/>
      <c r="F59" s="55"/>
      <c r="G59" s="53"/>
      <c r="H59" s="53"/>
      <c r="I59" s="53"/>
      <c r="J59" s="53"/>
      <c r="K59" s="53"/>
      <c r="L59" s="53"/>
      <c r="M59" s="53"/>
      <c r="N59" s="53"/>
      <c r="O59" s="52">
        <v>20.295739999999999</v>
      </c>
      <c r="P59" s="53"/>
      <c r="Q59" s="52">
        <v>444.64590031850003</v>
      </c>
      <c r="R59" s="53"/>
      <c r="S59" s="53"/>
      <c r="T59" s="53"/>
      <c r="U59" s="53"/>
      <c r="V59" s="53"/>
      <c r="W59" s="53"/>
      <c r="X59" s="53"/>
      <c r="Y59" s="53"/>
      <c r="Z59" s="53"/>
      <c r="AA59" s="53"/>
      <c r="AB59" s="53"/>
      <c r="AC59" s="50"/>
    </row>
    <row r="60" spans="2:30" x14ac:dyDescent="0.35">
      <c r="B60" s="51" t="s">
        <v>134</v>
      </c>
      <c r="C60" s="52"/>
      <c r="D60" s="53"/>
      <c r="E60" s="53"/>
      <c r="F60" s="55"/>
      <c r="G60" s="53"/>
      <c r="H60" s="53"/>
      <c r="I60" s="53"/>
      <c r="J60" s="53"/>
      <c r="K60" s="53"/>
      <c r="L60" s="53"/>
      <c r="M60" s="52">
        <v>0</v>
      </c>
      <c r="N60" s="53"/>
      <c r="O60" s="53"/>
      <c r="P60" s="53"/>
      <c r="Q60" s="53"/>
      <c r="R60" s="53"/>
      <c r="S60" s="53"/>
      <c r="T60" s="53"/>
      <c r="U60" s="53"/>
      <c r="V60" s="53"/>
      <c r="W60" s="53"/>
      <c r="X60" s="53"/>
      <c r="Y60" s="53"/>
      <c r="Z60" s="53"/>
      <c r="AA60" s="53"/>
      <c r="AB60" s="53"/>
      <c r="AC60" s="50"/>
    </row>
    <row r="61" spans="2:30" x14ac:dyDescent="0.35">
      <c r="B61" s="55" t="s">
        <v>139</v>
      </c>
      <c r="C61" s="52"/>
      <c r="D61" s="53"/>
      <c r="E61" s="53"/>
      <c r="F61" s="55"/>
      <c r="G61" s="53"/>
      <c r="H61" s="53"/>
      <c r="I61" s="53"/>
      <c r="J61" s="53"/>
      <c r="K61" s="53"/>
      <c r="L61" s="53"/>
      <c r="M61" s="53">
        <v>1284.4049524607608</v>
      </c>
      <c r="N61" s="55"/>
      <c r="O61" s="55"/>
      <c r="P61" s="53"/>
      <c r="Q61" s="53"/>
      <c r="R61" s="53">
        <v>263.07519780717024</v>
      </c>
      <c r="S61" s="53"/>
      <c r="T61" s="53"/>
      <c r="U61" s="53"/>
      <c r="V61" s="53"/>
      <c r="W61" s="53"/>
      <c r="X61" s="53"/>
      <c r="Y61" s="53"/>
      <c r="Z61" s="53"/>
      <c r="AA61" s="53"/>
      <c r="AB61" s="53"/>
      <c r="AC61" s="50"/>
      <c r="AD61" s="57"/>
    </row>
    <row r="62" spans="2:30" x14ac:dyDescent="0.35">
      <c r="B62" s="55" t="s">
        <v>140</v>
      </c>
      <c r="C62" s="52"/>
      <c r="D62" s="53"/>
      <c r="E62" s="53"/>
      <c r="F62" s="55"/>
      <c r="G62" s="53"/>
      <c r="H62" s="53"/>
      <c r="I62" s="53"/>
      <c r="J62" s="53"/>
      <c r="K62" s="53"/>
      <c r="L62" s="53"/>
      <c r="M62" s="53"/>
      <c r="N62" s="53">
        <v>148.10572993255553</v>
      </c>
      <c r="O62" s="53">
        <v>174.90464178978968</v>
      </c>
      <c r="P62" s="53"/>
      <c r="Q62" s="53"/>
      <c r="R62" s="53"/>
      <c r="S62" s="53"/>
      <c r="T62" s="53"/>
      <c r="U62" s="53"/>
      <c r="V62" s="53"/>
      <c r="W62" s="53"/>
      <c r="X62" s="53"/>
      <c r="Y62" s="53"/>
      <c r="Z62" s="53"/>
      <c r="AA62" s="53"/>
      <c r="AB62" s="53"/>
      <c r="AC62" s="58"/>
    </row>
    <row r="63" spans="2:30" ht="15" customHeight="1" x14ac:dyDescent="0.35">
      <c r="B63" s="59" t="s">
        <v>72</v>
      </c>
      <c r="C63" s="59"/>
      <c r="D63" s="60">
        <f>D42+D46+D56+D57+D61+D62</f>
        <v>0</v>
      </c>
      <c r="E63" s="60">
        <f t="shared" ref="E63:Z63" si="30">E42+E46+E56+E57+E61+E62</f>
        <v>52.446124502059071</v>
      </c>
      <c r="F63" s="60">
        <f t="shared" si="30"/>
        <v>0</v>
      </c>
      <c r="G63" s="60">
        <f t="shared" si="30"/>
        <v>1250.8556954465575</v>
      </c>
      <c r="H63" s="60">
        <f t="shared" si="30"/>
        <v>1889.2023781018941</v>
      </c>
      <c r="I63" s="60">
        <f t="shared" si="30"/>
        <v>50.716790766179081</v>
      </c>
      <c r="J63" s="60">
        <f t="shared" si="30"/>
        <v>0</v>
      </c>
      <c r="K63" s="60">
        <f t="shared" si="30"/>
        <v>40.043329661521781</v>
      </c>
      <c r="L63" s="60"/>
      <c r="M63" s="60">
        <f t="shared" si="30"/>
        <v>10908.750830521305</v>
      </c>
      <c r="N63" s="60">
        <f t="shared" si="30"/>
        <v>7325.9304882116403</v>
      </c>
      <c r="O63" s="60">
        <f t="shared" si="30"/>
        <v>8196.4235867683601</v>
      </c>
      <c r="P63" s="60">
        <f t="shared" si="30"/>
        <v>90.002229121894516</v>
      </c>
      <c r="Q63" s="60">
        <f t="shared" si="30"/>
        <v>444.64590031850003</v>
      </c>
      <c r="R63" s="60">
        <f t="shared" si="30"/>
        <v>5212.9500193140721</v>
      </c>
      <c r="S63" s="60">
        <f t="shared" si="30"/>
        <v>774.29671123928176</v>
      </c>
      <c r="T63" s="60">
        <f t="shared" si="30"/>
        <v>72.218075479877342</v>
      </c>
      <c r="U63" s="60">
        <f t="shared" si="30"/>
        <v>85.314758877105433</v>
      </c>
      <c r="V63" s="60">
        <f t="shared" si="30"/>
        <v>0</v>
      </c>
      <c r="W63" s="60">
        <f t="shared" si="30"/>
        <v>0</v>
      </c>
      <c r="X63" s="60">
        <f t="shared" si="30"/>
        <v>0</v>
      </c>
      <c r="Y63" s="60">
        <f t="shared" si="30"/>
        <v>0</v>
      </c>
      <c r="Z63" s="60">
        <f t="shared" si="30"/>
        <v>0</v>
      </c>
      <c r="AA63" s="60"/>
      <c r="AB63" s="61"/>
      <c r="AC63" s="50"/>
    </row>
    <row r="64" spans="2:30" s="47" customFormat="1" x14ac:dyDescent="0.35">
      <c r="B64" s="62"/>
      <c r="C64" s="63"/>
      <c r="D64" s="64"/>
      <c r="E64" s="64"/>
      <c r="F64" s="64"/>
      <c r="G64" s="64"/>
      <c r="H64" s="64"/>
      <c r="I64" s="64"/>
      <c r="J64" s="64"/>
      <c r="K64" s="64"/>
      <c r="L64" s="64"/>
      <c r="M64" s="64"/>
      <c r="N64" s="64"/>
      <c r="O64" s="64"/>
      <c r="P64" s="64"/>
      <c r="Q64" s="64"/>
      <c r="R64" s="64"/>
      <c r="S64" s="64"/>
      <c r="T64" s="64"/>
      <c r="U64" s="64"/>
      <c r="V64" s="64"/>
      <c r="W64" s="64"/>
      <c r="X64" s="64"/>
      <c r="Y64" s="64"/>
      <c r="Z64" s="64"/>
      <c r="AA64" s="64"/>
      <c r="AB64" s="65"/>
      <c r="AC64" s="66"/>
    </row>
    <row r="65" spans="2:34" x14ac:dyDescent="0.35">
      <c r="B65" s="70"/>
    </row>
    <row r="66" spans="2:34" x14ac:dyDescent="0.35">
      <c r="D66" s="149" t="s">
        <v>0</v>
      </c>
      <c r="E66" s="150"/>
      <c r="F66" s="150"/>
      <c r="G66" s="150"/>
      <c r="H66" s="150"/>
      <c r="I66" s="150"/>
      <c r="J66" s="150"/>
      <c r="K66" s="150"/>
      <c r="L66" s="151"/>
      <c r="M66" s="152" t="s">
        <v>1</v>
      </c>
      <c r="N66" s="153"/>
      <c r="O66" s="153"/>
      <c r="P66" s="153"/>
      <c r="Q66" s="153"/>
      <c r="R66" s="153"/>
      <c r="S66" s="153"/>
      <c r="T66" s="153"/>
      <c r="U66" s="153"/>
      <c r="V66" s="153"/>
      <c r="W66" s="153"/>
      <c r="X66" s="153"/>
      <c r="Y66" s="153"/>
      <c r="Z66" s="153"/>
      <c r="AA66" s="154"/>
    </row>
    <row r="67" spans="2:34" ht="40.5" x14ac:dyDescent="0.35">
      <c r="B67" s="2" t="s">
        <v>115</v>
      </c>
      <c r="C67" s="3" t="s">
        <v>83</v>
      </c>
      <c r="D67" s="3" t="s">
        <v>84</v>
      </c>
      <c r="E67" s="3" t="s">
        <v>85</v>
      </c>
      <c r="F67" s="3" t="s">
        <v>86</v>
      </c>
      <c r="G67" s="3" t="s">
        <v>87</v>
      </c>
      <c r="H67" s="86" t="s">
        <v>88</v>
      </c>
      <c r="I67" s="3" t="s">
        <v>89</v>
      </c>
      <c r="J67" s="3" t="s">
        <v>90</v>
      </c>
      <c r="K67" s="86" t="s">
        <v>91</v>
      </c>
      <c r="L67" s="3" t="s">
        <v>10</v>
      </c>
      <c r="M67" s="3" t="s">
        <v>92</v>
      </c>
      <c r="N67" s="3" t="s">
        <v>93</v>
      </c>
      <c r="O67" s="3" t="s">
        <v>94</v>
      </c>
      <c r="P67" s="3" t="s">
        <v>95</v>
      </c>
      <c r="Q67" s="3" t="s">
        <v>96</v>
      </c>
      <c r="R67" s="3" t="s">
        <v>97</v>
      </c>
      <c r="S67" s="3" t="s">
        <v>98</v>
      </c>
      <c r="T67" s="3" t="s">
        <v>99</v>
      </c>
      <c r="U67" s="3" t="s">
        <v>100</v>
      </c>
      <c r="V67" s="3" t="s">
        <v>101</v>
      </c>
      <c r="W67" s="3" t="s">
        <v>102</v>
      </c>
      <c r="X67" s="113" t="s">
        <v>121</v>
      </c>
      <c r="Y67" s="113" t="s">
        <v>122</v>
      </c>
      <c r="Z67" s="113" t="s">
        <v>123</v>
      </c>
      <c r="AA67" s="3" t="s">
        <v>22</v>
      </c>
      <c r="AB67" s="3" t="s">
        <v>23</v>
      </c>
      <c r="AD67" s="19"/>
      <c r="AE67" s="19"/>
      <c r="AF67" s="19"/>
      <c r="AG67" s="19"/>
      <c r="AH67" s="19"/>
    </row>
    <row r="68" spans="2:34" x14ac:dyDescent="0.35">
      <c r="B68" s="46" t="s">
        <v>74</v>
      </c>
      <c r="C68" s="47"/>
      <c r="D68" s="47"/>
      <c r="E68" s="47"/>
      <c r="F68" s="47"/>
      <c r="G68" s="47"/>
      <c r="H68" s="47"/>
      <c r="I68" s="47"/>
      <c r="J68" s="47"/>
      <c r="K68" s="47"/>
      <c r="L68" s="47"/>
      <c r="M68" s="48"/>
      <c r="N68" s="47"/>
      <c r="O68" s="48"/>
      <c r="P68" s="48"/>
      <c r="Q68" s="47"/>
      <c r="R68" s="48"/>
      <c r="S68" s="47"/>
      <c r="T68" s="47"/>
      <c r="U68" s="47"/>
      <c r="V68" s="47"/>
      <c r="W68" s="47"/>
      <c r="X68" s="47"/>
      <c r="Y68" s="47"/>
      <c r="Z68" s="47"/>
      <c r="AA68" s="47"/>
      <c r="AB68" s="47"/>
    </row>
    <row r="69" spans="2:34" x14ac:dyDescent="0.35">
      <c r="B69" s="51" t="s">
        <v>81</v>
      </c>
      <c r="C69" s="52">
        <f>C40*Hoja1!C6</f>
        <v>0</v>
      </c>
      <c r="D69" s="52">
        <f>D40*Hoja1!D6</f>
        <v>0</v>
      </c>
      <c r="E69" s="52">
        <f>E40*Hoja1!E6</f>
        <v>0</v>
      </c>
      <c r="F69" s="52">
        <f>F40*Hoja1!F6</f>
        <v>0</v>
      </c>
      <c r="G69" s="52">
        <f>G40*Hoja1!G6</f>
        <v>8.1334353300228734</v>
      </c>
      <c r="H69" s="52">
        <f>H40*Hoja1!H6</f>
        <v>0</v>
      </c>
      <c r="I69" s="52">
        <f>I40*Hoja1!I6</f>
        <v>10.381518455642139</v>
      </c>
      <c r="J69" s="52"/>
      <c r="K69" s="52">
        <f>K40*Hoja1!J6</f>
        <v>1.2307592995347607</v>
      </c>
      <c r="L69" s="52">
        <f>L40*Hoja1!K6</f>
        <v>0</v>
      </c>
      <c r="M69" s="52">
        <f>M40*Hoja1!L6</f>
        <v>1618.8017814247389</v>
      </c>
      <c r="N69" s="52">
        <f>N40*Hoja1!M6</f>
        <v>1183.6493701925415</v>
      </c>
      <c r="O69" s="52">
        <f>O40*Hoja1!N6</f>
        <v>0</v>
      </c>
      <c r="P69" s="52">
        <f>P40*Hoja1!O6</f>
        <v>0.58758699846648699</v>
      </c>
      <c r="Q69" s="52">
        <f>Q40*Hoja1!P6</f>
        <v>0</v>
      </c>
      <c r="R69" s="52">
        <f>R40*Hoja1!Q6</f>
        <v>0</v>
      </c>
      <c r="S69" s="52">
        <f>S40*Hoja1!R6</f>
        <v>0</v>
      </c>
      <c r="T69" s="52">
        <f>T40*Hoja1!S6</f>
        <v>0</v>
      </c>
      <c r="U69" s="52">
        <f>U40*Hoja1!T6</f>
        <v>5.431827235511669</v>
      </c>
      <c r="V69" s="52">
        <f>V40*Hoja1!U6</f>
        <v>0</v>
      </c>
      <c r="W69" s="52">
        <f>W40*Hoja1!V6</f>
        <v>0</v>
      </c>
      <c r="X69" s="52">
        <f>X40*Hoja1!W6</f>
        <v>0</v>
      </c>
      <c r="Y69" s="52">
        <f>Y40*Hoja1!X6</f>
        <v>0</v>
      </c>
      <c r="Z69" s="52">
        <f>Z40*Hoja1!Y6</f>
        <v>0</v>
      </c>
      <c r="AA69" s="52">
        <f>AA40*Hoja1!Z6</f>
        <v>0</v>
      </c>
      <c r="AB69" s="52">
        <f>AB40*Hoja1!AA6</f>
        <v>0</v>
      </c>
    </row>
    <row r="70" spans="2:34" x14ac:dyDescent="0.35">
      <c r="B70" s="51" t="s">
        <v>57</v>
      </c>
      <c r="C70" s="52">
        <f>C41*Hoja1!C7</f>
        <v>0</v>
      </c>
      <c r="D70" s="52">
        <f>D41*Hoja1!D7</f>
        <v>0</v>
      </c>
      <c r="E70" s="52">
        <f>E41*Hoja1!E7</f>
        <v>0</v>
      </c>
      <c r="F70" s="52">
        <f>F41*Hoja1!F7</f>
        <v>0</v>
      </c>
      <c r="G70" s="52">
        <f>G41*Hoja1!G7</f>
        <v>132.47429431458849</v>
      </c>
      <c r="H70" s="52">
        <f>H41*Hoja1!H7</f>
        <v>0</v>
      </c>
      <c r="I70" s="52">
        <f>I41*Hoja1!I7</f>
        <v>0</v>
      </c>
      <c r="J70" s="52"/>
      <c r="K70" s="52">
        <f>K41*Hoja1!J7</f>
        <v>0.22375028408429107</v>
      </c>
      <c r="L70" s="52">
        <f>L41*Hoja1!K7</f>
        <v>0</v>
      </c>
      <c r="M70" s="52">
        <f>M41*Hoja1!L7</f>
        <v>346.39718761656098</v>
      </c>
      <c r="N70" s="52">
        <f>N41*Hoja1!M7</f>
        <v>677.47333529215246</v>
      </c>
      <c r="O70" s="52">
        <f>O41*Hoja1!N7</f>
        <v>0</v>
      </c>
      <c r="P70" s="52">
        <f>P41*Hoja1!O7</f>
        <v>0.67374525304157928</v>
      </c>
      <c r="Q70" s="52">
        <f>Q41*Hoja1!P7</f>
        <v>0</v>
      </c>
      <c r="R70" s="52">
        <f>R41*Hoja1!Q7</f>
        <v>0</v>
      </c>
      <c r="S70" s="52">
        <f>S41*Hoja1!R7</f>
        <v>0</v>
      </c>
      <c r="T70" s="52">
        <f>T41*Hoja1!S7</f>
        <v>0</v>
      </c>
      <c r="U70" s="52">
        <f>U41*Hoja1!T7</f>
        <v>11.300368823233862</v>
      </c>
      <c r="V70" s="52">
        <f>V41*Hoja1!U7</f>
        <v>0</v>
      </c>
      <c r="W70" s="52">
        <f>W41*Hoja1!V7</f>
        <v>0</v>
      </c>
      <c r="X70" s="52">
        <f>X41*Hoja1!W7</f>
        <v>0</v>
      </c>
      <c r="Y70" s="52">
        <f>Y41*Hoja1!X7</f>
        <v>0</v>
      </c>
      <c r="Z70" s="52">
        <f>Z41*Hoja1!Y7</f>
        <v>0</v>
      </c>
      <c r="AA70" s="52">
        <f>AA41*Hoja1!Z7</f>
        <v>0</v>
      </c>
      <c r="AB70" s="52">
        <f>AB41*Hoja1!AA7</f>
        <v>0</v>
      </c>
    </row>
    <row r="71" spans="2:34" x14ac:dyDescent="0.35">
      <c r="B71" s="55" t="s">
        <v>58</v>
      </c>
      <c r="C71" s="52">
        <f>SUM(C69:C70)</f>
        <v>0</v>
      </c>
      <c r="D71" s="52">
        <f t="shared" ref="D71:AA71" si="31">SUM(D69:D70)</f>
        <v>0</v>
      </c>
      <c r="E71" s="52">
        <f t="shared" si="31"/>
        <v>0</v>
      </c>
      <c r="F71" s="52">
        <f t="shared" si="31"/>
        <v>0</v>
      </c>
      <c r="G71" s="52">
        <f t="shared" si="31"/>
        <v>140.60772964461137</v>
      </c>
      <c r="H71" s="52">
        <f t="shared" si="31"/>
        <v>0</v>
      </c>
      <c r="I71" s="52">
        <f t="shared" si="31"/>
        <v>10.381518455642139</v>
      </c>
      <c r="J71" s="52">
        <f t="shared" si="31"/>
        <v>0</v>
      </c>
      <c r="K71" s="52">
        <f t="shared" si="31"/>
        <v>1.4545095836190518</v>
      </c>
      <c r="L71" s="52">
        <f t="shared" si="31"/>
        <v>0</v>
      </c>
      <c r="M71" s="52">
        <f t="shared" si="31"/>
        <v>1965.1989690413</v>
      </c>
      <c r="N71" s="52">
        <f t="shared" si="31"/>
        <v>1861.1227054846941</v>
      </c>
      <c r="O71" s="52">
        <f t="shared" si="31"/>
        <v>0</v>
      </c>
      <c r="P71" s="52">
        <f t="shared" si="31"/>
        <v>1.2613322515080663</v>
      </c>
      <c r="Q71" s="52">
        <f t="shared" si="31"/>
        <v>0</v>
      </c>
      <c r="R71" s="52">
        <f t="shared" si="31"/>
        <v>0</v>
      </c>
      <c r="S71" s="52">
        <f t="shared" si="31"/>
        <v>0</v>
      </c>
      <c r="T71" s="52">
        <f t="shared" si="31"/>
        <v>0</v>
      </c>
      <c r="U71" s="52">
        <f t="shared" si="31"/>
        <v>16.732196058745529</v>
      </c>
      <c r="V71" s="52">
        <f t="shared" si="31"/>
        <v>0</v>
      </c>
      <c r="W71" s="52">
        <f t="shared" si="31"/>
        <v>0</v>
      </c>
      <c r="X71" s="52">
        <f t="shared" si="31"/>
        <v>0</v>
      </c>
      <c r="Y71" s="52">
        <f t="shared" ref="Y71:Z71" si="32">SUM(Y69:Y70)</f>
        <v>0</v>
      </c>
      <c r="Z71" s="52">
        <f t="shared" si="32"/>
        <v>0</v>
      </c>
      <c r="AA71" s="52">
        <f t="shared" si="31"/>
        <v>0</v>
      </c>
      <c r="AB71" s="52">
        <f>AB42*Hoja1!AA8</f>
        <v>0</v>
      </c>
    </row>
    <row r="72" spans="2:34" x14ac:dyDescent="0.35">
      <c r="B72" s="51" t="s">
        <v>59</v>
      </c>
      <c r="C72" s="52">
        <f>C43*Hoja1!C9</f>
        <v>0</v>
      </c>
      <c r="D72" s="52">
        <f>D43*Hoja1!D9</f>
        <v>0</v>
      </c>
      <c r="E72" s="52">
        <f>E43*Hoja1!E9</f>
        <v>0</v>
      </c>
      <c r="F72" s="52">
        <f>F43*Hoja1!F9</f>
        <v>0</v>
      </c>
      <c r="G72" s="52">
        <f>G43*Hoja1!G9</f>
        <v>0</v>
      </c>
      <c r="H72" s="52">
        <f>H43*Hoja1!H9</f>
        <v>0</v>
      </c>
      <c r="I72" s="52">
        <f>I43*Hoja1!I9</f>
        <v>0</v>
      </c>
      <c r="J72" s="52"/>
      <c r="K72" s="52">
        <f>K43*Hoja1!J9</f>
        <v>0</v>
      </c>
      <c r="L72" s="52">
        <f>L43*Hoja1!K9</f>
        <v>0</v>
      </c>
      <c r="M72" s="52">
        <f>M43*Hoja1!L9</f>
        <v>111.7241982899935</v>
      </c>
      <c r="N72" s="52">
        <f>N43*Hoja1!M9</f>
        <v>102.17072873165714</v>
      </c>
      <c r="O72" s="52">
        <f>O43*Hoja1!N9</f>
        <v>1.5184823244448212E-2</v>
      </c>
      <c r="P72" s="52">
        <f>P43*Hoja1!O9</f>
        <v>0</v>
      </c>
      <c r="Q72" s="52">
        <f>Q43*Hoja1!P9</f>
        <v>0</v>
      </c>
      <c r="R72" s="52">
        <f>R43*Hoja1!Q9</f>
        <v>0</v>
      </c>
      <c r="S72" s="52">
        <f>S43*Hoja1!R9</f>
        <v>0</v>
      </c>
      <c r="T72" s="52">
        <f>T43*Hoja1!S9</f>
        <v>0</v>
      </c>
      <c r="U72" s="52">
        <f>U43*Hoja1!T9</f>
        <v>0.14906006675305691</v>
      </c>
      <c r="V72" s="52">
        <f>V43*Hoja1!U9</f>
        <v>0</v>
      </c>
      <c r="W72" s="52">
        <f>W43*Hoja1!V9</f>
        <v>0</v>
      </c>
      <c r="X72" s="52">
        <f>X43*Hoja1!W9</f>
        <v>0</v>
      </c>
      <c r="Y72" s="52">
        <f>Y43*Hoja1!X9</f>
        <v>0</v>
      </c>
      <c r="Z72" s="52">
        <f>Z43*Hoja1!Y9</f>
        <v>0</v>
      </c>
      <c r="AA72" s="52">
        <f>AA43*Hoja1!Z9</f>
        <v>0</v>
      </c>
      <c r="AB72" s="52">
        <f>AB43*Hoja1!AA9</f>
        <v>0</v>
      </c>
    </row>
    <row r="73" spans="2:34" x14ac:dyDescent="0.35">
      <c r="B73" s="51" t="s">
        <v>60</v>
      </c>
      <c r="C73" s="52">
        <f>C44*Hoja1!C10</f>
        <v>0</v>
      </c>
      <c r="D73" s="52">
        <f>D44*Hoja1!D10</f>
        <v>0</v>
      </c>
      <c r="E73" s="52">
        <f>E44*Hoja1!E10</f>
        <v>0</v>
      </c>
      <c r="F73" s="52">
        <f>F44*Hoja1!F10</f>
        <v>0</v>
      </c>
      <c r="G73" s="52">
        <f>G44*Hoja1!G10</f>
        <v>1.3031275358578049E-2</v>
      </c>
      <c r="H73" s="52">
        <f>H44*Hoja1!H10</f>
        <v>0</v>
      </c>
      <c r="I73" s="52">
        <f>I44*Hoja1!I10</f>
        <v>1.0928746403485909</v>
      </c>
      <c r="J73" s="52"/>
      <c r="K73" s="52">
        <f>K44*Hoja1!J10</f>
        <v>0</v>
      </c>
      <c r="L73" s="52">
        <f>L44*Hoja1!K10</f>
        <v>0</v>
      </c>
      <c r="M73" s="52">
        <f>M44*Hoja1!L10</f>
        <v>446.82643402889693</v>
      </c>
      <c r="N73" s="52">
        <f>N44*Hoja1!M10</f>
        <v>95.581816755227024</v>
      </c>
      <c r="O73" s="52">
        <f>O44*Hoja1!N10</f>
        <v>0</v>
      </c>
      <c r="P73" s="52">
        <f>P44*Hoja1!O10</f>
        <v>0</v>
      </c>
      <c r="Q73" s="52">
        <f>Q44*Hoja1!P10</f>
        <v>0</v>
      </c>
      <c r="R73" s="52">
        <f>R44*Hoja1!Q10</f>
        <v>105.80702505244062</v>
      </c>
      <c r="S73" s="52">
        <f>S44*Hoja1!R10</f>
        <v>0</v>
      </c>
      <c r="T73" s="52">
        <f>T44*Hoja1!S10</f>
        <v>0</v>
      </c>
      <c r="U73" s="52">
        <f>U44*Hoja1!T10</f>
        <v>0</v>
      </c>
      <c r="V73" s="52">
        <f>V44*Hoja1!U10</f>
        <v>0</v>
      </c>
      <c r="W73" s="52">
        <f>W44*Hoja1!V10</f>
        <v>0</v>
      </c>
      <c r="X73" s="52">
        <f>X44*Hoja1!W10</f>
        <v>0</v>
      </c>
      <c r="Y73" s="52">
        <f>Y44*Hoja1!X10</f>
        <v>0</v>
      </c>
      <c r="Z73" s="52">
        <f>Z44*Hoja1!Y10</f>
        <v>0</v>
      </c>
      <c r="AA73" s="52">
        <f>AA44*Hoja1!Z10</f>
        <v>0</v>
      </c>
      <c r="AB73" s="52">
        <f>AB44*Hoja1!AA10</f>
        <v>0</v>
      </c>
    </row>
    <row r="74" spans="2:34" x14ac:dyDescent="0.35">
      <c r="B74" s="51" t="s">
        <v>61</v>
      </c>
      <c r="C74" s="52">
        <f>C45*Hoja1!C11</f>
        <v>0</v>
      </c>
      <c r="D74" s="52">
        <f>D45*Hoja1!D11</f>
        <v>0</v>
      </c>
      <c r="E74" s="52">
        <f>E45*Hoja1!E11</f>
        <v>0</v>
      </c>
      <c r="F74" s="52">
        <f>F45*Hoja1!F11</f>
        <v>0</v>
      </c>
      <c r="G74" s="52">
        <f>G45*Hoja1!G11</f>
        <v>0</v>
      </c>
      <c r="H74" s="52">
        <f>H45*Hoja1!H11</f>
        <v>0</v>
      </c>
      <c r="I74" s="52">
        <f>I45*Hoja1!I11</f>
        <v>0</v>
      </c>
      <c r="J74" s="52"/>
      <c r="K74" s="52">
        <f>K45*Hoja1!J11</f>
        <v>0</v>
      </c>
      <c r="L74" s="52">
        <f>L45*Hoja1!K11</f>
        <v>0</v>
      </c>
      <c r="M74" s="52">
        <f>M45*Hoja1!L11</f>
        <v>467.86610345778541</v>
      </c>
      <c r="N74" s="52">
        <f>N45*Hoja1!M11</f>
        <v>62.114816048433738</v>
      </c>
      <c r="O74" s="52">
        <f>O45*Hoja1!N11</f>
        <v>0</v>
      </c>
      <c r="P74" s="52">
        <f>P45*Hoja1!O11</f>
        <v>0</v>
      </c>
      <c r="Q74" s="52">
        <f>Q45*Hoja1!P11</f>
        <v>0</v>
      </c>
      <c r="R74" s="52">
        <f>R45*Hoja1!Q11</f>
        <v>0</v>
      </c>
      <c r="S74" s="52">
        <f>S45*Hoja1!R11</f>
        <v>0</v>
      </c>
      <c r="T74" s="52">
        <f>T45*Hoja1!S11</f>
        <v>0</v>
      </c>
      <c r="U74" s="52">
        <f>U45*Hoja1!T11</f>
        <v>0</v>
      </c>
      <c r="V74" s="52">
        <f>V45*Hoja1!U11</f>
        <v>0</v>
      </c>
      <c r="W74" s="52">
        <f>W45*Hoja1!V11</f>
        <v>0</v>
      </c>
      <c r="X74" s="52">
        <f>X45*Hoja1!W11</f>
        <v>0</v>
      </c>
      <c r="Y74" s="52">
        <f>Y45*Hoja1!X11</f>
        <v>0</v>
      </c>
      <c r="Z74" s="52">
        <f>Z45*Hoja1!Y11</f>
        <v>0</v>
      </c>
      <c r="AA74" s="52">
        <f>AA45*Hoja1!Z11</f>
        <v>0</v>
      </c>
      <c r="AB74" s="52">
        <f>AB45*Hoja1!AA11</f>
        <v>0</v>
      </c>
    </row>
    <row r="75" spans="2:34" x14ac:dyDescent="0.35">
      <c r="B75" s="56" t="s">
        <v>141</v>
      </c>
      <c r="C75" s="52">
        <f>SUM(C72:C74)</f>
        <v>0</v>
      </c>
      <c r="D75" s="52">
        <f t="shared" ref="D75:AB75" si="33">SUM(D72:D74)</f>
        <v>0</v>
      </c>
      <c r="E75" s="52">
        <f t="shared" si="33"/>
        <v>0</v>
      </c>
      <c r="F75" s="52">
        <f t="shared" si="33"/>
        <v>0</v>
      </c>
      <c r="G75" s="52">
        <f t="shared" si="33"/>
        <v>1.3031275358578049E-2</v>
      </c>
      <c r="H75" s="52">
        <f t="shared" si="33"/>
        <v>0</v>
      </c>
      <c r="I75" s="52">
        <f t="shared" si="33"/>
        <v>1.0928746403485909</v>
      </c>
      <c r="J75" s="52">
        <f t="shared" si="33"/>
        <v>0</v>
      </c>
      <c r="K75" s="52">
        <f t="shared" si="33"/>
        <v>0</v>
      </c>
      <c r="L75" s="52">
        <f t="shared" si="33"/>
        <v>0</v>
      </c>
      <c r="M75" s="52">
        <f t="shared" si="33"/>
        <v>1026.4167357766758</v>
      </c>
      <c r="N75" s="52">
        <f t="shared" si="33"/>
        <v>259.86736153531791</v>
      </c>
      <c r="O75" s="52">
        <f t="shared" si="33"/>
        <v>1.5184823244448212E-2</v>
      </c>
      <c r="P75" s="52">
        <f t="shared" si="33"/>
        <v>0</v>
      </c>
      <c r="Q75" s="52">
        <f t="shared" si="33"/>
        <v>0</v>
      </c>
      <c r="R75" s="52">
        <f t="shared" si="33"/>
        <v>105.80702505244062</v>
      </c>
      <c r="S75" s="52">
        <f t="shared" si="33"/>
        <v>0</v>
      </c>
      <c r="T75" s="52">
        <f t="shared" si="33"/>
        <v>0</v>
      </c>
      <c r="U75" s="52">
        <f t="shared" si="33"/>
        <v>0.14906006675305691</v>
      </c>
      <c r="V75" s="52">
        <f t="shared" si="33"/>
        <v>0</v>
      </c>
      <c r="W75" s="52">
        <f t="shared" si="33"/>
        <v>0</v>
      </c>
      <c r="X75" s="52">
        <f t="shared" si="33"/>
        <v>0</v>
      </c>
      <c r="Y75" s="52">
        <f t="shared" ref="Y75:Z75" si="34">SUM(Y72:Y74)</f>
        <v>0</v>
      </c>
      <c r="Z75" s="52">
        <f t="shared" si="34"/>
        <v>0</v>
      </c>
      <c r="AA75" s="52">
        <f t="shared" si="33"/>
        <v>0</v>
      </c>
      <c r="AB75" s="52">
        <f t="shared" si="33"/>
        <v>0</v>
      </c>
    </row>
    <row r="76" spans="2:34" x14ac:dyDescent="0.35">
      <c r="B76" s="51" t="s">
        <v>63</v>
      </c>
      <c r="C76" s="52">
        <f>C47*Hoja1!C13</f>
        <v>0</v>
      </c>
      <c r="D76" s="52">
        <f>D47*Hoja1!D13</f>
        <v>0</v>
      </c>
      <c r="E76" s="52">
        <f>E47*Hoja1!E13</f>
        <v>0</v>
      </c>
      <c r="F76" s="52">
        <f>F47*Hoja1!F13</f>
        <v>0</v>
      </c>
      <c r="G76" s="52">
        <f>G47*Hoja1!G13</f>
        <v>0</v>
      </c>
      <c r="H76" s="52">
        <f>H47*Hoja1!H13</f>
        <v>1227.9815457662312</v>
      </c>
      <c r="I76" s="52">
        <f>I47*Hoja1!I13</f>
        <v>0</v>
      </c>
      <c r="J76" s="52"/>
      <c r="K76" s="52">
        <f>K47*Hoja1!J13</f>
        <v>0</v>
      </c>
      <c r="L76" s="52">
        <f>L47*Hoja1!K13</f>
        <v>0</v>
      </c>
      <c r="M76" s="52">
        <f>M47*Hoja1!L13</f>
        <v>63.121560703190084</v>
      </c>
      <c r="N76" s="52">
        <f>N47*Hoja1!M13</f>
        <v>0</v>
      </c>
      <c r="O76" s="52">
        <f>O47*Hoja1!N13</f>
        <v>0</v>
      </c>
      <c r="P76" s="52">
        <f>P47*Hoja1!O13</f>
        <v>0</v>
      </c>
      <c r="Q76" s="52">
        <f>Q47*Hoja1!P13</f>
        <v>0</v>
      </c>
      <c r="R76" s="52">
        <f>R47*Hoja1!Q13</f>
        <v>32.324833178237228</v>
      </c>
      <c r="S76" s="52">
        <f>S47*Hoja1!R13</f>
        <v>0</v>
      </c>
      <c r="T76" s="52">
        <f>T47*Hoja1!S13</f>
        <v>0</v>
      </c>
      <c r="U76" s="52">
        <f>U47*Hoja1!T13</f>
        <v>0</v>
      </c>
      <c r="V76" s="52">
        <f>V47*Hoja1!U13</f>
        <v>0</v>
      </c>
      <c r="W76" s="52">
        <f>W47*Hoja1!V13</f>
        <v>0</v>
      </c>
      <c r="X76" s="52">
        <f>X47*Hoja1!W13</f>
        <v>0</v>
      </c>
      <c r="Y76" s="52">
        <f>Y47*Hoja1!X13</f>
        <v>0</v>
      </c>
      <c r="Z76" s="52">
        <f>Z47*Hoja1!Y13</f>
        <v>0</v>
      </c>
      <c r="AA76" s="52">
        <f>AA47*Hoja1!Z13</f>
        <v>0</v>
      </c>
      <c r="AB76" s="52">
        <f>AB47*Hoja1!AA13</f>
        <v>0</v>
      </c>
    </row>
    <row r="77" spans="2:34" x14ac:dyDescent="0.35">
      <c r="B77" s="51" t="s">
        <v>64</v>
      </c>
      <c r="C77" s="52">
        <f>C48*Hoja1!C14</f>
        <v>0</v>
      </c>
      <c r="D77" s="52">
        <f>D48*Hoja1!D14</f>
        <v>0</v>
      </c>
      <c r="E77" s="52">
        <f>E48*Hoja1!E14</f>
        <v>0</v>
      </c>
      <c r="F77" s="52">
        <f>F48*Hoja1!F14</f>
        <v>0</v>
      </c>
      <c r="G77" s="52">
        <f>G48*Hoja1!G14</f>
        <v>0</v>
      </c>
      <c r="H77" s="52">
        <f>H48*Hoja1!H14</f>
        <v>0</v>
      </c>
      <c r="I77" s="52">
        <f>I48*Hoja1!I14</f>
        <v>0</v>
      </c>
      <c r="J77" s="52"/>
      <c r="K77" s="52">
        <f>K48*Hoja1!J14</f>
        <v>8.9243818388659388</v>
      </c>
      <c r="L77" s="52">
        <f>L48*Hoja1!K14</f>
        <v>0</v>
      </c>
      <c r="M77" s="52">
        <f>M48*Hoja1!L14</f>
        <v>755.67494338145298</v>
      </c>
      <c r="N77" s="52">
        <f>N48*Hoja1!M14</f>
        <v>86.942903689488588</v>
      </c>
      <c r="O77" s="52">
        <f>O48*Hoja1!N14</f>
        <v>1.0338861396489134</v>
      </c>
      <c r="P77" s="52">
        <f>P48*Hoja1!O14</f>
        <v>0</v>
      </c>
      <c r="Q77" s="52">
        <f>Q48*Hoja1!P14</f>
        <v>0</v>
      </c>
      <c r="R77" s="52">
        <f>R48*Hoja1!Q14</f>
        <v>81.007774392083533</v>
      </c>
      <c r="S77" s="52">
        <f>S48*Hoja1!R14</f>
        <v>153.47325589998388</v>
      </c>
      <c r="T77" s="52">
        <f>T48*Hoja1!S14</f>
        <v>0</v>
      </c>
      <c r="U77" s="52">
        <f>U48*Hoja1!T14</f>
        <v>0</v>
      </c>
      <c r="V77" s="52">
        <f>V48*Hoja1!U14</f>
        <v>0</v>
      </c>
      <c r="W77" s="52">
        <f>W48*Hoja1!V14</f>
        <v>0</v>
      </c>
      <c r="X77" s="52">
        <f>X48*Hoja1!W14</f>
        <v>0</v>
      </c>
      <c r="Y77" s="52">
        <f>Y48*Hoja1!X14</f>
        <v>0</v>
      </c>
      <c r="Z77" s="52">
        <f>Z48*Hoja1!Y14</f>
        <v>0</v>
      </c>
      <c r="AA77" s="52">
        <f>AA48*Hoja1!Z14</f>
        <v>0</v>
      </c>
      <c r="AB77" s="52">
        <f>AB48*Hoja1!AA14</f>
        <v>0</v>
      </c>
    </row>
    <row r="78" spans="2:34" x14ac:dyDescent="0.35">
      <c r="B78" s="51" t="s">
        <v>65</v>
      </c>
      <c r="C78" s="52">
        <f>C49*Hoja1!C15</f>
        <v>0</v>
      </c>
      <c r="D78" s="52">
        <f>D49*Hoja1!D15</f>
        <v>0</v>
      </c>
      <c r="E78" s="52">
        <f>E49*Hoja1!E15</f>
        <v>0</v>
      </c>
      <c r="F78" s="52">
        <f>F49*Hoja1!F15</f>
        <v>0</v>
      </c>
      <c r="G78" s="52">
        <f>G49*Hoja1!G15</f>
        <v>0</v>
      </c>
      <c r="H78" s="52">
        <f>H49*Hoja1!H15</f>
        <v>0</v>
      </c>
      <c r="I78" s="52">
        <f>I49*Hoja1!I15</f>
        <v>0</v>
      </c>
      <c r="J78" s="52"/>
      <c r="K78" s="52">
        <f>K49*Hoja1!J15</f>
        <v>0</v>
      </c>
      <c r="L78" s="52">
        <f>L49*Hoja1!K15</f>
        <v>0</v>
      </c>
      <c r="M78" s="52">
        <f>M49*Hoja1!L15</f>
        <v>11.36005183309836</v>
      </c>
      <c r="N78" s="52">
        <f>N49*Hoja1!M15</f>
        <v>0.30213530683261308</v>
      </c>
      <c r="O78" s="52">
        <f>O49*Hoja1!N15</f>
        <v>0</v>
      </c>
      <c r="P78" s="52">
        <f>P49*Hoja1!O15</f>
        <v>0</v>
      </c>
      <c r="Q78" s="52">
        <f>Q49*Hoja1!P15</f>
        <v>0</v>
      </c>
      <c r="R78" s="52">
        <f>R49*Hoja1!Q15</f>
        <v>0.7411347436307083</v>
      </c>
      <c r="S78" s="52">
        <f>S49*Hoja1!R15</f>
        <v>1.4297705895300417</v>
      </c>
      <c r="T78" s="52">
        <f>T49*Hoja1!S15</f>
        <v>0</v>
      </c>
      <c r="U78" s="52">
        <f>U49*Hoja1!T15</f>
        <v>0</v>
      </c>
      <c r="V78" s="52">
        <f>V49*Hoja1!U15</f>
        <v>0</v>
      </c>
      <c r="W78" s="52">
        <f>W49*Hoja1!V15</f>
        <v>0</v>
      </c>
      <c r="X78" s="52">
        <f>X49*Hoja1!W15</f>
        <v>0</v>
      </c>
      <c r="Y78" s="52">
        <f>Y49*Hoja1!X15</f>
        <v>0</v>
      </c>
      <c r="Z78" s="52">
        <f>Z49*Hoja1!Y15</f>
        <v>0</v>
      </c>
      <c r="AA78" s="52">
        <f>AA49*Hoja1!Z15</f>
        <v>0</v>
      </c>
      <c r="AB78" s="52">
        <f>AB49*Hoja1!AA15</f>
        <v>0</v>
      </c>
    </row>
    <row r="79" spans="2:34" x14ac:dyDescent="0.35">
      <c r="B79" s="51" t="s">
        <v>66</v>
      </c>
      <c r="C79" s="52">
        <f>C50*Hoja1!C16</f>
        <v>0</v>
      </c>
      <c r="D79" s="52">
        <f>D50*Hoja1!D16</f>
        <v>0</v>
      </c>
      <c r="E79" s="52">
        <f>E50*Hoja1!E16</f>
        <v>0</v>
      </c>
      <c r="F79" s="52">
        <f>F50*Hoja1!F16</f>
        <v>0</v>
      </c>
      <c r="G79" s="52">
        <f>G50*Hoja1!G16</f>
        <v>0</v>
      </c>
      <c r="H79" s="52">
        <f>H50*Hoja1!H16</f>
        <v>0</v>
      </c>
      <c r="I79" s="52">
        <f>I50*Hoja1!I16</f>
        <v>0</v>
      </c>
      <c r="J79" s="52"/>
      <c r="K79" s="52">
        <f>K50*Hoja1!J16</f>
        <v>0</v>
      </c>
      <c r="L79" s="52">
        <f>L50*Hoja1!K16</f>
        <v>0</v>
      </c>
      <c r="M79" s="52">
        <f>M50*Hoja1!L16</f>
        <v>98.8103614488967</v>
      </c>
      <c r="N79" s="52">
        <f>N50*Hoja1!M16</f>
        <v>2.6699003814160852E-2</v>
      </c>
      <c r="O79" s="52">
        <f>O50*Hoja1!N16</f>
        <v>0</v>
      </c>
      <c r="P79" s="52">
        <f>P50*Hoja1!O16</f>
        <v>0</v>
      </c>
      <c r="Q79" s="52">
        <f>Q50*Hoja1!P16</f>
        <v>0</v>
      </c>
      <c r="R79" s="52">
        <f>R50*Hoja1!Q16</f>
        <v>5.4442383150610754</v>
      </c>
      <c r="S79" s="52">
        <f>S50*Hoja1!R16</f>
        <v>42.130181081831374</v>
      </c>
      <c r="T79" s="52">
        <f>T50*Hoja1!S16</f>
        <v>0</v>
      </c>
      <c r="U79" s="52">
        <f>U50*Hoja1!T16</f>
        <v>0</v>
      </c>
      <c r="V79" s="52">
        <f>V50*Hoja1!U16</f>
        <v>0</v>
      </c>
      <c r="W79" s="52">
        <f>W50*Hoja1!V16</f>
        <v>0</v>
      </c>
      <c r="X79" s="52">
        <f>X50*Hoja1!W16</f>
        <v>0</v>
      </c>
      <c r="Y79" s="52">
        <f>Y50*Hoja1!X16</f>
        <v>0</v>
      </c>
      <c r="Z79" s="52">
        <f>Z50*Hoja1!Y16</f>
        <v>0</v>
      </c>
      <c r="AA79" s="52">
        <f>AA50*Hoja1!Z16</f>
        <v>0</v>
      </c>
      <c r="AB79" s="52">
        <f>AB50*Hoja1!AA16</f>
        <v>0</v>
      </c>
    </row>
    <row r="80" spans="2:34" x14ac:dyDescent="0.35">
      <c r="B80" s="51" t="s">
        <v>67</v>
      </c>
      <c r="C80" s="52">
        <f>C51*Hoja1!C17</f>
        <v>0</v>
      </c>
      <c r="D80" s="52">
        <f>D51*Hoja1!D17</f>
        <v>0</v>
      </c>
      <c r="E80" s="52">
        <f>E51*Hoja1!E17</f>
        <v>0</v>
      </c>
      <c r="F80" s="52">
        <f>F51*Hoja1!F17</f>
        <v>0</v>
      </c>
      <c r="G80" s="52">
        <f>G51*Hoja1!G17</f>
        <v>0</v>
      </c>
      <c r="H80" s="52">
        <f>H51*Hoja1!H17</f>
        <v>0</v>
      </c>
      <c r="I80" s="52">
        <f>I51*Hoja1!I17</f>
        <v>0</v>
      </c>
      <c r="J80" s="52"/>
      <c r="K80" s="52">
        <f>K51*Hoja1!J17</f>
        <v>0</v>
      </c>
      <c r="L80" s="52">
        <f>L51*Hoja1!K17</f>
        <v>0</v>
      </c>
      <c r="M80" s="52">
        <f>M51*Hoja1!L17</f>
        <v>113.23553045399038</v>
      </c>
      <c r="N80" s="52">
        <f>N51*Hoja1!M17</f>
        <v>8.9640612227366248</v>
      </c>
      <c r="O80" s="52">
        <f>O51*Hoja1!N17</f>
        <v>0</v>
      </c>
      <c r="P80" s="52">
        <f>P51*Hoja1!O17</f>
        <v>0</v>
      </c>
      <c r="Q80" s="52">
        <f>Q51*Hoja1!P17</f>
        <v>0</v>
      </c>
      <c r="R80" s="52">
        <f>R51*Hoja1!Q17</f>
        <v>0</v>
      </c>
      <c r="S80" s="52">
        <f>S51*Hoja1!R17</f>
        <v>65.26448269467339</v>
      </c>
      <c r="T80" s="52">
        <f>T51*Hoja1!S17</f>
        <v>0</v>
      </c>
      <c r="U80" s="52">
        <f>U51*Hoja1!T17</f>
        <v>0</v>
      </c>
      <c r="V80" s="52">
        <f>V51*Hoja1!U17</f>
        <v>0</v>
      </c>
      <c r="W80" s="52">
        <f>W51*Hoja1!V17</f>
        <v>0</v>
      </c>
      <c r="X80" s="52">
        <f>X51*Hoja1!W17</f>
        <v>0</v>
      </c>
      <c r="Y80" s="52">
        <f>Y51*Hoja1!X17</f>
        <v>0</v>
      </c>
      <c r="Z80" s="52">
        <f>Z51*Hoja1!Y17</f>
        <v>0</v>
      </c>
      <c r="AA80" s="52">
        <f>AA51*Hoja1!Z17</f>
        <v>0</v>
      </c>
      <c r="AB80" s="52">
        <f>AB51*Hoja1!AA17</f>
        <v>0</v>
      </c>
    </row>
    <row r="81" spans="2:28" x14ac:dyDescent="0.35">
      <c r="B81" s="51" t="s">
        <v>68</v>
      </c>
      <c r="C81" s="52">
        <f>C52*Hoja1!C18</f>
        <v>0</v>
      </c>
      <c r="D81" s="52">
        <f>D52*Hoja1!D18</f>
        <v>0</v>
      </c>
      <c r="E81" s="52">
        <f>E52*Hoja1!E18</f>
        <v>0</v>
      </c>
      <c r="F81" s="52">
        <f>F52*Hoja1!F18</f>
        <v>0</v>
      </c>
      <c r="G81" s="52">
        <f>G52*Hoja1!G18</f>
        <v>0</v>
      </c>
      <c r="H81" s="52">
        <f>H52*Hoja1!H18</f>
        <v>0</v>
      </c>
      <c r="I81" s="52">
        <f>I52*Hoja1!I18</f>
        <v>0</v>
      </c>
      <c r="J81" s="52"/>
      <c r="K81" s="52">
        <f>K52*Hoja1!J18</f>
        <v>0</v>
      </c>
      <c r="L81" s="52">
        <f>L52*Hoja1!K18</f>
        <v>0</v>
      </c>
      <c r="M81" s="52">
        <f>M52*Hoja1!L18</f>
        <v>356.19205251510783</v>
      </c>
      <c r="N81" s="52">
        <f>N52*Hoja1!M18</f>
        <v>0.21155104675475789</v>
      </c>
      <c r="O81" s="52">
        <f>O52*Hoja1!N18</f>
        <v>0</v>
      </c>
      <c r="P81" s="52">
        <f>P52*Hoja1!O18</f>
        <v>0</v>
      </c>
      <c r="Q81" s="52">
        <f>Q52*Hoja1!P18</f>
        <v>0</v>
      </c>
      <c r="R81" s="52">
        <f>R52*Hoja1!Q18</f>
        <v>94.061564320044567</v>
      </c>
      <c r="S81" s="52">
        <f>S52*Hoja1!R18</f>
        <v>5.7869679436125461</v>
      </c>
      <c r="T81" s="52">
        <f>T52*Hoja1!S18</f>
        <v>0</v>
      </c>
      <c r="U81" s="52">
        <f>U52*Hoja1!T18</f>
        <v>0</v>
      </c>
      <c r="V81" s="52">
        <f>V52*Hoja1!U18</f>
        <v>0</v>
      </c>
      <c r="W81" s="52">
        <f>W52*Hoja1!V18</f>
        <v>0</v>
      </c>
      <c r="X81" s="52">
        <f>X52*Hoja1!W18</f>
        <v>0</v>
      </c>
      <c r="Y81" s="52">
        <f>Y52*Hoja1!X18</f>
        <v>0</v>
      </c>
      <c r="Z81" s="52">
        <f>Z52*Hoja1!Y18</f>
        <v>0</v>
      </c>
      <c r="AA81" s="52">
        <f>AA52*Hoja1!Z18</f>
        <v>0</v>
      </c>
      <c r="AB81" s="52">
        <f>AB52*Hoja1!AA18</f>
        <v>0</v>
      </c>
    </row>
    <row r="82" spans="2:28" x14ac:dyDescent="0.35">
      <c r="B82" s="51" t="s">
        <v>69</v>
      </c>
      <c r="C82" s="52">
        <f>C53*Hoja1!C19</f>
        <v>0</v>
      </c>
      <c r="D82" s="52">
        <f>D53*Hoja1!D19</f>
        <v>0</v>
      </c>
      <c r="E82" s="52">
        <f>E53*Hoja1!E19</f>
        <v>0</v>
      </c>
      <c r="F82" s="52">
        <f>F53*Hoja1!F19</f>
        <v>0</v>
      </c>
      <c r="G82" s="52">
        <f>G53*Hoja1!G19</f>
        <v>0</v>
      </c>
      <c r="H82" s="52">
        <f>H53*Hoja1!H19</f>
        <v>0</v>
      </c>
      <c r="I82" s="52">
        <f>I53*Hoja1!I19</f>
        <v>0</v>
      </c>
      <c r="J82" s="52"/>
      <c r="K82" s="52">
        <f>K53*Hoja1!J19</f>
        <v>0</v>
      </c>
      <c r="L82" s="52">
        <f>L53*Hoja1!K19</f>
        <v>0</v>
      </c>
      <c r="M82" s="52">
        <f>M53*Hoja1!L19</f>
        <v>858.38443556188497</v>
      </c>
      <c r="N82" s="52">
        <f>N53*Hoja1!M19</f>
        <v>36.143835334905269</v>
      </c>
      <c r="O82" s="52">
        <f>O53*Hoja1!N19</f>
        <v>2.39250346474153E-2</v>
      </c>
      <c r="P82" s="52">
        <f>P53*Hoja1!O19</f>
        <v>0</v>
      </c>
      <c r="Q82" s="52">
        <f>Q53*Hoja1!P19</f>
        <v>0</v>
      </c>
      <c r="R82" s="52">
        <f>R53*Hoja1!Q19</f>
        <v>51.908220368662114</v>
      </c>
      <c r="S82" s="52">
        <f>S53*Hoja1!R19</f>
        <v>211.68172306484698</v>
      </c>
      <c r="T82" s="52">
        <f>T53*Hoja1!S19</f>
        <v>46.941749061920277</v>
      </c>
      <c r="U82" s="52">
        <f>U53*Hoja1!T19</f>
        <v>0</v>
      </c>
      <c r="V82" s="52">
        <f>V53*Hoja1!U19</f>
        <v>0</v>
      </c>
      <c r="W82" s="52">
        <f>W53*Hoja1!V19</f>
        <v>0</v>
      </c>
      <c r="X82" s="52">
        <f>X53*Hoja1!W19</f>
        <v>0</v>
      </c>
      <c r="Y82" s="52">
        <f>Y53*Hoja1!X19</f>
        <v>0</v>
      </c>
      <c r="Z82" s="52">
        <f>Z53*Hoja1!Y19</f>
        <v>0</v>
      </c>
      <c r="AA82" s="52">
        <f>AA53*Hoja1!Z19</f>
        <v>0</v>
      </c>
      <c r="AB82" s="52">
        <f>AB53*Hoja1!AA19</f>
        <v>0</v>
      </c>
    </row>
    <row r="83" spans="2:28" x14ac:dyDescent="0.35">
      <c r="B83" s="51" t="s">
        <v>70</v>
      </c>
      <c r="C83" s="52">
        <f>C54*Hoja1!C20</f>
        <v>0</v>
      </c>
      <c r="D83" s="52">
        <f>D54*Hoja1!D20</f>
        <v>0</v>
      </c>
      <c r="E83" s="52">
        <f>E54*Hoja1!E20</f>
        <v>0</v>
      </c>
      <c r="F83" s="52">
        <f>F54*Hoja1!F20</f>
        <v>0</v>
      </c>
      <c r="G83" s="52">
        <f>G54*Hoja1!G20</f>
        <v>0</v>
      </c>
      <c r="H83" s="52">
        <f>H54*Hoja1!H20</f>
        <v>0</v>
      </c>
      <c r="I83" s="52">
        <f>I54*Hoja1!I20</f>
        <v>0</v>
      </c>
      <c r="J83" s="52"/>
      <c r="K83" s="52">
        <f>K54*Hoja1!J20</f>
        <v>0</v>
      </c>
      <c r="L83" s="52">
        <f>L54*Hoja1!K20</f>
        <v>0</v>
      </c>
      <c r="M83" s="52">
        <f>M54*Hoja1!L20</f>
        <v>154.09043155617252</v>
      </c>
      <c r="N83" s="52">
        <f>N54*Hoja1!M20</f>
        <v>34.882749011202094</v>
      </c>
      <c r="O83" s="52">
        <f>O54*Hoja1!N20</f>
        <v>6.0056936896991278E-2</v>
      </c>
      <c r="P83" s="52">
        <f>P54*Hoja1!O20</f>
        <v>0</v>
      </c>
      <c r="Q83" s="52">
        <f>Q54*Hoja1!P20</f>
        <v>0</v>
      </c>
      <c r="R83" s="52">
        <f>R54*Hoja1!Q20</f>
        <v>17.75694061581158</v>
      </c>
      <c r="S83" s="52">
        <f>S54*Hoja1!R20</f>
        <v>0</v>
      </c>
      <c r="T83" s="52">
        <f>T54*Hoja1!S20</f>
        <v>0</v>
      </c>
      <c r="U83" s="52">
        <f>U54*Hoja1!T20</f>
        <v>0</v>
      </c>
      <c r="V83" s="52">
        <f>V54*Hoja1!U20</f>
        <v>0</v>
      </c>
      <c r="W83" s="52">
        <f>W54*Hoja1!V20</f>
        <v>0</v>
      </c>
      <c r="X83" s="52">
        <f>X54*Hoja1!W20</f>
        <v>0</v>
      </c>
      <c r="Y83" s="52">
        <f>Y54*Hoja1!X20</f>
        <v>0</v>
      </c>
      <c r="Z83" s="52">
        <f>Z54*Hoja1!Y20</f>
        <v>0</v>
      </c>
      <c r="AA83" s="52">
        <f>AA54*Hoja1!Z20</f>
        <v>0</v>
      </c>
      <c r="AB83" s="52">
        <f>AB54*Hoja1!AA20</f>
        <v>0</v>
      </c>
    </row>
    <row r="84" spans="2:28" x14ac:dyDescent="0.35">
      <c r="B84" s="51" t="s">
        <v>71</v>
      </c>
      <c r="C84" s="52">
        <f>C55*Hoja1!C21</f>
        <v>0</v>
      </c>
      <c r="D84" s="52">
        <f>D55*Hoja1!D21</f>
        <v>0</v>
      </c>
      <c r="E84" s="52">
        <f>E55*Hoja1!E21</f>
        <v>0</v>
      </c>
      <c r="F84" s="52">
        <f>F55*Hoja1!F21</f>
        <v>0</v>
      </c>
      <c r="G84" s="52">
        <f>G55*Hoja1!G21</f>
        <v>0</v>
      </c>
      <c r="H84" s="52">
        <f>H55*Hoja1!H21</f>
        <v>0</v>
      </c>
      <c r="I84" s="52">
        <f>I55*Hoja1!I21</f>
        <v>0</v>
      </c>
      <c r="J84" s="52"/>
      <c r="K84" s="52">
        <f>K55*Hoja1!J21</f>
        <v>0</v>
      </c>
      <c r="L84" s="52">
        <f>L55*Hoja1!K21</f>
        <v>0</v>
      </c>
      <c r="M84" s="52">
        <f>M55*Hoja1!L21</f>
        <v>677.08536333572386</v>
      </c>
      <c r="N84" s="52">
        <f>N55*Hoja1!M21</f>
        <v>43.260505225230567</v>
      </c>
      <c r="O84" s="52">
        <f>O55*Hoja1!N21</f>
        <v>0</v>
      </c>
      <c r="P84" s="52">
        <f>P55*Hoja1!O21</f>
        <v>0</v>
      </c>
      <c r="Q84" s="52">
        <f>Q55*Hoja1!P21</f>
        <v>0</v>
      </c>
      <c r="R84" s="52">
        <f>R55*Hoja1!Q21</f>
        <v>208.14119400068489</v>
      </c>
      <c r="S84" s="52">
        <f>S55*Hoja1!R21</f>
        <v>8.0405468062693544</v>
      </c>
      <c r="T84" s="52">
        <f>T55*Hoja1!S21</f>
        <v>0</v>
      </c>
      <c r="U84" s="52">
        <f>U55*Hoja1!T21</f>
        <v>0</v>
      </c>
      <c r="V84" s="52">
        <f>V55*Hoja1!U21</f>
        <v>0</v>
      </c>
      <c r="W84" s="52">
        <f>W55*Hoja1!V21</f>
        <v>0</v>
      </c>
      <c r="X84" s="52">
        <f>X55*Hoja1!W21</f>
        <v>0</v>
      </c>
      <c r="Y84" s="52">
        <f>Y55*Hoja1!X21</f>
        <v>0</v>
      </c>
      <c r="Z84" s="52">
        <f>Z55*Hoja1!Y21</f>
        <v>0</v>
      </c>
      <c r="AA84" s="52">
        <f>AA55*Hoja1!Z21</f>
        <v>0</v>
      </c>
      <c r="AB84" s="52">
        <f>AB55*Hoja1!AA21</f>
        <v>0</v>
      </c>
    </row>
    <row r="85" spans="2:28" x14ac:dyDescent="0.35">
      <c r="B85" s="56" t="s">
        <v>136</v>
      </c>
      <c r="C85" s="52">
        <f>SUM(C76:C84)</f>
        <v>0</v>
      </c>
      <c r="D85" s="52">
        <f t="shared" ref="D85:AB85" si="35">SUM(D76:D84)</f>
        <v>0</v>
      </c>
      <c r="E85" s="52">
        <f t="shared" si="35"/>
        <v>0</v>
      </c>
      <c r="F85" s="52">
        <f t="shared" si="35"/>
        <v>0</v>
      </c>
      <c r="G85" s="52">
        <f t="shared" si="35"/>
        <v>0</v>
      </c>
      <c r="H85" s="52">
        <f t="shared" si="35"/>
        <v>1227.9815457662312</v>
      </c>
      <c r="I85" s="52">
        <f t="shared" si="35"/>
        <v>0</v>
      </c>
      <c r="J85" s="52">
        <f t="shared" si="35"/>
        <v>0</v>
      </c>
      <c r="K85" s="52">
        <f t="shared" si="35"/>
        <v>8.9243818388659388</v>
      </c>
      <c r="L85" s="52">
        <f t="shared" si="35"/>
        <v>0</v>
      </c>
      <c r="M85" s="52">
        <f t="shared" si="35"/>
        <v>3087.9547307895177</v>
      </c>
      <c r="N85" s="52">
        <f t="shared" si="35"/>
        <v>210.73443984096465</v>
      </c>
      <c r="O85" s="52">
        <f t="shared" si="35"/>
        <v>1.11786811119332</v>
      </c>
      <c r="P85" s="52">
        <f t="shared" si="35"/>
        <v>0</v>
      </c>
      <c r="Q85" s="52">
        <f t="shared" si="35"/>
        <v>0</v>
      </c>
      <c r="R85" s="52">
        <f t="shared" si="35"/>
        <v>491.38589993421567</v>
      </c>
      <c r="S85" s="52">
        <f t="shared" si="35"/>
        <v>487.80692808074758</v>
      </c>
      <c r="T85" s="52">
        <f t="shared" si="35"/>
        <v>46.941749061920277</v>
      </c>
      <c r="U85" s="52">
        <f t="shared" si="35"/>
        <v>0</v>
      </c>
      <c r="V85" s="52">
        <f t="shared" si="35"/>
        <v>0</v>
      </c>
      <c r="W85" s="52">
        <f t="shared" si="35"/>
        <v>0</v>
      </c>
      <c r="X85" s="52">
        <f t="shared" si="35"/>
        <v>0</v>
      </c>
      <c r="Y85" s="52">
        <f t="shared" ref="Y85:Z85" si="36">SUM(Y76:Y84)</f>
        <v>0</v>
      </c>
      <c r="Z85" s="52">
        <f t="shared" si="36"/>
        <v>0</v>
      </c>
      <c r="AA85" s="52">
        <f t="shared" si="35"/>
        <v>0</v>
      </c>
      <c r="AB85" s="52">
        <f t="shared" si="35"/>
        <v>0</v>
      </c>
    </row>
    <row r="86" spans="2:28" x14ac:dyDescent="0.35">
      <c r="B86" s="55" t="s">
        <v>135</v>
      </c>
      <c r="C86" s="52">
        <f>C57*Hoja1!C$23</f>
        <v>0</v>
      </c>
      <c r="D86" s="52">
        <f>D57*Hoja1!D$23</f>
        <v>0</v>
      </c>
      <c r="E86" s="52">
        <f>E57*Hoja1!E$23</f>
        <v>0</v>
      </c>
      <c r="F86" s="52">
        <f>F57*Hoja1!F$23</f>
        <v>0</v>
      </c>
      <c r="G86" s="52">
        <f>G57*Hoja1!G$23</f>
        <v>0</v>
      </c>
      <c r="H86" s="52">
        <f>H57*Hoja1!H$23</f>
        <v>0</v>
      </c>
      <c r="I86" s="52">
        <f>I57*Hoja1!I$23</f>
        <v>0</v>
      </c>
      <c r="J86" s="52">
        <f>J57*Hoja1!J$23</f>
        <v>0</v>
      </c>
      <c r="K86" s="52">
        <f>K57*Hoja1!J$23</f>
        <v>0</v>
      </c>
      <c r="L86" s="52">
        <f>L57*Hoja1!K23</f>
        <v>0</v>
      </c>
      <c r="M86" s="53">
        <f>M57*Hoja1!L$23</f>
        <v>0</v>
      </c>
      <c r="N86" s="53">
        <f>N57*Hoja1!M$23</f>
        <v>370.7688291896917</v>
      </c>
      <c r="O86" s="53">
        <f>O57*Hoja1!N$23</f>
        <v>1442.7361571042118</v>
      </c>
      <c r="P86" s="53">
        <f>P57*Hoja1!O$23</f>
        <v>0</v>
      </c>
      <c r="Q86" s="53">
        <f>Q57*Hoja1!P$23</f>
        <v>80.036262057330006</v>
      </c>
      <c r="R86" s="53">
        <f>R57*Hoja1!Q$23</f>
        <v>951.28325276170699</v>
      </c>
      <c r="S86" s="53">
        <f>S57*Hoja1!R$23</f>
        <v>0</v>
      </c>
      <c r="T86" s="53">
        <f>T57*Hoja1!S$23</f>
        <v>0</v>
      </c>
      <c r="U86" s="53">
        <f>U57*Hoja1!T$23</f>
        <v>0</v>
      </c>
      <c r="V86" s="53">
        <f>V57*Hoja1!U$23</f>
        <v>0</v>
      </c>
      <c r="W86" s="53">
        <f>W57*Hoja1!V$23</f>
        <v>0</v>
      </c>
      <c r="X86" s="53">
        <f>X57*Hoja1!W$23</f>
        <v>0</v>
      </c>
      <c r="Y86" s="53">
        <f>Y57*Hoja1!X$23</f>
        <v>0</v>
      </c>
      <c r="Z86" s="53">
        <f>Z57*Hoja1!Y$23</f>
        <v>0</v>
      </c>
      <c r="AA86" s="52">
        <f>AA57*Hoja1!Z23</f>
        <v>0</v>
      </c>
      <c r="AB86" s="52">
        <f>AB57*Hoja1!AA23</f>
        <v>0</v>
      </c>
    </row>
    <row r="87" spans="2:28" x14ac:dyDescent="0.35">
      <c r="B87" s="51" t="s">
        <v>132</v>
      </c>
      <c r="C87" s="52">
        <f>C58*Hoja1!C$23</f>
        <v>0</v>
      </c>
      <c r="D87" s="52">
        <f>D58*Hoja1!D$23</f>
        <v>0</v>
      </c>
      <c r="E87" s="52">
        <f>E58*Hoja1!E$23</f>
        <v>0</v>
      </c>
      <c r="F87" s="52">
        <f>F58*Hoja1!F$23</f>
        <v>0</v>
      </c>
      <c r="G87" s="52">
        <f>G58*Hoja1!G$23</f>
        <v>0</v>
      </c>
      <c r="H87" s="52">
        <f>H58*Hoja1!H$23</f>
        <v>0</v>
      </c>
      <c r="I87" s="52">
        <f>I58*Hoja1!I$23</f>
        <v>0</v>
      </c>
      <c r="J87" s="52">
        <f>J58*Hoja1!J$23</f>
        <v>0</v>
      </c>
      <c r="K87" s="52">
        <f>K58*Hoja1!J$23</f>
        <v>0</v>
      </c>
      <c r="L87" s="52"/>
      <c r="M87" s="52">
        <f>M58*Hoja1!L$23</f>
        <v>0</v>
      </c>
      <c r="N87" s="52">
        <f>N58*Hoja1!M$23</f>
        <v>370.7688291896917</v>
      </c>
      <c r="O87" s="52">
        <f>O58*Hoja1!N$23</f>
        <v>1439.0829239042118</v>
      </c>
      <c r="P87" s="52">
        <f>P58*Hoja1!O$23</f>
        <v>0</v>
      </c>
      <c r="Q87" s="52">
        <f>Q58*Hoja1!P$23</f>
        <v>0</v>
      </c>
      <c r="R87" s="52">
        <f>R58*Hoja1!Q$23</f>
        <v>951.28325276170699</v>
      </c>
      <c r="S87" s="52">
        <f>S58*Hoja1!R$23</f>
        <v>0</v>
      </c>
      <c r="T87" s="52">
        <f>T58*Hoja1!S$23</f>
        <v>0</v>
      </c>
      <c r="U87" s="52">
        <f>U58*Hoja1!T$23</f>
        <v>0</v>
      </c>
      <c r="V87" s="52">
        <f>V58*Hoja1!U$23</f>
        <v>0</v>
      </c>
      <c r="W87" s="52">
        <f>W58*Hoja1!V$23</f>
        <v>0</v>
      </c>
      <c r="X87" s="52">
        <f>X58*Hoja1!W$23</f>
        <v>0</v>
      </c>
      <c r="Y87" s="52">
        <f>Y58*Hoja1!X$23</f>
        <v>0</v>
      </c>
      <c r="Z87" s="52">
        <f>Z58*Hoja1!Y$23</f>
        <v>0</v>
      </c>
      <c r="AA87" s="52"/>
      <c r="AB87" s="52"/>
    </row>
    <row r="88" spans="2:28" x14ac:dyDescent="0.35">
      <c r="B88" s="51" t="s">
        <v>133</v>
      </c>
      <c r="C88" s="52">
        <f>C59*Hoja1!C$23</f>
        <v>0</v>
      </c>
      <c r="D88" s="52">
        <f>D59*Hoja1!D$23</f>
        <v>0</v>
      </c>
      <c r="E88" s="52">
        <f>E59*Hoja1!E$23</f>
        <v>0</v>
      </c>
      <c r="F88" s="52">
        <f>F59*Hoja1!F$23</f>
        <v>0</v>
      </c>
      <c r="G88" s="52">
        <f>G59*Hoja1!G$23</f>
        <v>0</v>
      </c>
      <c r="H88" s="52">
        <f>H59*Hoja1!H$23</f>
        <v>0</v>
      </c>
      <c r="I88" s="52">
        <f>I59*Hoja1!I$23</f>
        <v>0</v>
      </c>
      <c r="J88" s="52">
        <f>J59*Hoja1!J$23</f>
        <v>0</v>
      </c>
      <c r="K88" s="52">
        <f>K59*Hoja1!J$23</f>
        <v>0</v>
      </c>
      <c r="L88" s="52"/>
      <c r="M88" s="52">
        <f>M59*Hoja1!L$23</f>
        <v>0</v>
      </c>
      <c r="N88" s="52">
        <f>N59*Hoja1!M$23</f>
        <v>0</v>
      </c>
      <c r="O88" s="52">
        <f>O59*Hoja1!N$23</f>
        <v>3.6532331999999994</v>
      </c>
      <c r="P88" s="52">
        <f>P59*Hoja1!O$23</f>
        <v>0</v>
      </c>
      <c r="Q88" s="52">
        <f>Q59*Hoja1!P$23</f>
        <v>80.036262057330006</v>
      </c>
      <c r="R88" s="52">
        <f>R59*Hoja1!Q$23</f>
        <v>0</v>
      </c>
      <c r="S88" s="52">
        <f>S59*Hoja1!R$23</f>
        <v>0</v>
      </c>
      <c r="T88" s="52">
        <f>T59*Hoja1!S$23</f>
        <v>0</v>
      </c>
      <c r="U88" s="52">
        <f>U59*Hoja1!T$23</f>
        <v>0</v>
      </c>
      <c r="V88" s="52">
        <f>V59*Hoja1!U$23</f>
        <v>0</v>
      </c>
      <c r="W88" s="52">
        <f>W59*Hoja1!V$23</f>
        <v>0</v>
      </c>
      <c r="X88" s="52">
        <f>X59*Hoja1!W$23</f>
        <v>0</v>
      </c>
      <c r="Y88" s="52">
        <f>Y59*Hoja1!X$23</f>
        <v>0</v>
      </c>
      <c r="Z88" s="52">
        <f>Z59*Hoja1!Y$23</f>
        <v>0</v>
      </c>
      <c r="AA88" s="52"/>
      <c r="AB88" s="52"/>
    </row>
    <row r="89" spans="2:28" x14ac:dyDescent="0.35">
      <c r="B89" s="51" t="s">
        <v>134</v>
      </c>
      <c r="C89" s="52">
        <f>C60*Hoja1!C$23</f>
        <v>0</v>
      </c>
      <c r="D89" s="52">
        <f>D60*Hoja1!D$23</f>
        <v>0</v>
      </c>
      <c r="E89" s="52">
        <f>E60*Hoja1!E$23</f>
        <v>0</v>
      </c>
      <c r="F89" s="52">
        <f>F60*Hoja1!F$23</f>
        <v>0</v>
      </c>
      <c r="G89" s="52">
        <f>G60*Hoja1!G$23</f>
        <v>0</v>
      </c>
      <c r="H89" s="52">
        <f>H60*Hoja1!H$23</f>
        <v>0</v>
      </c>
      <c r="I89" s="52">
        <f>I60*Hoja1!I$23</f>
        <v>0</v>
      </c>
      <c r="J89" s="52">
        <f>J60*Hoja1!J$23</f>
        <v>0</v>
      </c>
      <c r="K89" s="52">
        <f>K60*Hoja1!J$23</f>
        <v>0</v>
      </c>
      <c r="L89" s="52"/>
      <c r="M89" s="52">
        <f>M60*Hoja1!L$23</f>
        <v>0</v>
      </c>
      <c r="N89" s="52">
        <f>N60*Hoja1!M$23</f>
        <v>0</v>
      </c>
      <c r="O89" s="52">
        <f>O60*Hoja1!N$23</f>
        <v>0</v>
      </c>
      <c r="P89" s="52">
        <f>P60*Hoja1!O$23</f>
        <v>0</v>
      </c>
      <c r="Q89" s="52">
        <f>Q60*Hoja1!P$23</f>
        <v>0</v>
      </c>
      <c r="R89" s="52">
        <f>R60*Hoja1!Q$23</f>
        <v>0</v>
      </c>
      <c r="S89" s="52">
        <f>S60*Hoja1!R$23</f>
        <v>0</v>
      </c>
      <c r="T89" s="52">
        <f>T60*Hoja1!S$23</f>
        <v>0</v>
      </c>
      <c r="U89" s="52">
        <f>U60*Hoja1!T$23</f>
        <v>0</v>
      </c>
      <c r="V89" s="52">
        <f>V60*Hoja1!U$23</f>
        <v>0</v>
      </c>
      <c r="W89" s="52">
        <f>W60*Hoja1!V$23</f>
        <v>0</v>
      </c>
      <c r="X89" s="52">
        <f>X60*Hoja1!W$23</f>
        <v>0</v>
      </c>
      <c r="Y89" s="52">
        <f>Y60*Hoja1!X$23</f>
        <v>0</v>
      </c>
      <c r="Z89" s="52">
        <f>Z60*Hoja1!Y$23</f>
        <v>0</v>
      </c>
      <c r="AA89" s="52"/>
      <c r="AB89" s="52"/>
    </row>
    <row r="90" spans="2:28" x14ac:dyDescent="0.35">
      <c r="B90" s="55" t="s">
        <v>139</v>
      </c>
      <c r="C90" s="52">
        <f>C61*Hoja1!C24</f>
        <v>0</v>
      </c>
      <c r="D90" s="52">
        <f>D61*Hoja1!D24</f>
        <v>0</v>
      </c>
      <c r="E90" s="52">
        <f>E61*Hoja1!E24</f>
        <v>0</v>
      </c>
      <c r="F90" s="52">
        <f>F61*Hoja1!F24</f>
        <v>0</v>
      </c>
      <c r="G90" s="52">
        <f>G61*Hoja1!G24</f>
        <v>0</v>
      </c>
      <c r="H90" s="52">
        <f>H61*Hoja1!H24</f>
        <v>0</v>
      </c>
      <c r="I90" s="52">
        <f>I61*Hoja1!I24</f>
        <v>0</v>
      </c>
      <c r="J90" s="52"/>
      <c r="K90" s="52">
        <f>K61*Hoja1!J24</f>
        <v>0</v>
      </c>
      <c r="L90" s="52">
        <f>L61*Hoja1!K24</f>
        <v>0</v>
      </c>
      <c r="M90" s="52">
        <f>M61*Hoja1!L24</f>
        <v>1049.1019651699496</v>
      </c>
      <c r="N90" s="52">
        <f>N61*Hoja1!M24</f>
        <v>0</v>
      </c>
      <c r="O90" s="52">
        <f>O61*Hoja1!N24</f>
        <v>0</v>
      </c>
      <c r="P90" s="52">
        <f>P61*Hoja1!O24</f>
        <v>0</v>
      </c>
      <c r="Q90" s="52">
        <f>Q61*Hoja1!P24</f>
        <v>0</v>
      </c>
      <c r="R90" s="52">
        <f>R61*Hoja1!Q24</f>
        <v>63.138047473720853</v>
      </c>
      <c r="S90" s="52">
        <f>S61*Hoja1!R24</f>
        <v>0</v>
      </c>
      <c r="T90" s="52">
        <f>T61*Hoja1!S24</f>
        <v>0</v>
      </c>
      <c r="U90" s="52">
        <f>U61*Hoja1!T24</f>
        <v>0</v>
      </c>
      <c r="V90" s="52">
        <f>V61*Hoja1!U24</f>
        <v>0</v>
      </c>
      <c r="W90" s="52">
        <f>W61*Hoja1!V24</f>
        <v>0</v>
      </c>
      <c r="X90" s="52">
        <f>X61*Hoja1!W24</f>
        <v>0</v>
      </c>
      <c r="Y90" s="52">
        <f>Y61*Hoja1!X24</f>
        <v>0</v>
      </c>
      <c r="Z90" s="52">
        <f>Z61*Hoja1!Y24</f>
        <v>0</v>
      </c>
      <c r="AA90" s="52">
        <f>AA61*Hoja1!Z24</f>
        <v>0</v>
      </c>
      <c r="AB90" s="52">
        <f>AB61*Hoja1!AA24</f>
        <v>0</v>
      </c>
    </row>
    <row r="91" spans="2:28" x14ac:dyDescent="0.35">
      <c r="B91" s="55" t="s">
        <v>140</v>
      </c>
      <c r="C91" s="52">
        <f>C62*Hoja1!C25</f>
        <v>0</v>
      </c>
      <c r="D91" s="52">
        <f>D62*Hoja1!D25</f>
        <v>0</v>
      </c>
      <c r="E91" s="52">
        <f>E62*Hoja1!E25</f>
        <v>0</v>
      </c>
      <c r="F91" s="52">
        <f>F62*Hoja1!F25</f>
        <v>0</v>
      </c>
      <c r="G91" s="52">
        <f>G62*Hoja1!G25</f>
        <v>0</v>
      </c>
      <c r="H91" s="52">
        <f>H62*Hoja1!H25</f>
        <v>0</v>
      </c>
      <c r="I91" s="52">
        <f>I62*Hoja1!I25</f>
        <v>0</v>
      </c>
      <c r="J91" s="52"/>
      <c r="K91" s="52">
        <f>K62*Hoja1!J25</f>
        <v>0</v>
      </c>
      <c r="L91" s="52">
        <f>L62*Hoja1!K25</f>
        <v>0</v>
      </c>
      <c r="M91" s="52">
        <f>M62*Hoja1!L25</f>
        <v>0</v>
      </c>
      <c r="N91" s="52">
        <f>N62*Hoja1!M25</f>
        <v>81.458151462905548</v>
      </c>
      <c r="O91" s="52">
        <f>O62*Hoja1!N25</f>
        <v>31.482835522162144</v>
      </c>
      <c r="P91" s="52">
        <f>P62*Hoja1!O25</f>
        <v>0</v>
      </c>
      <c r="Q91" s="52">
        <f>Q62*Hoja1!P25</f>
        <v>0</v>
      </c>
      <c r="R91" s="52">
        <f>R62*Hoja1!Q25</f>
        <v>0</v>
      </c>
      <c r="S91" s="52">
        <f>S62*Hoja1!R25</f>
        <v>0</v>
      </c>
      <c r="T91" s="52">
        <f>T62*Hoja1!S25</f>
        <v>0</v>
      </c>
      <c r="U91" s="52">
        <f>U62*Hoja1!T25</f>
        <v>0</v>
      </c>
      <c r="V91" s="52">
        <f>V62*Hoja1!U25</f>
        <v>0</v>
      </c>
      <c r="W91" s="52">
        <f>W62*Hoja1!V25</f>
        <v>0</v>
      </c>
      <c r="X91" s="52">
        <f>X62*Hoja1!W25</f>
        <v>0</v>
      </c>
      <c r="Y91" s="52">
        <f>Y62*Hoja1!X25</f>
        <v>0</v>
      </c>
      <c r="Z91" s="52">
        <f>Z62*Hoja1!Y25</f>
        <v>0</v>
      </c>
      <c r="AA91" s="52">
        <f>AA62*Hoja1!Z25</f>
        <v>0</v>
      </c>
      <c r="AB91" s="52">
        <f>AB62*Hoja1!AA25</f>
        <v>0</v>
      </c>
    </row>
    <row r="92" spans="2:28" x14ac:dyDescent="0.35">
      <c r="B92" s="59" t="s">
        <v>75</v>
      </c>
      <c r="C92" s="81">
        <f>+IFERROR(C71+C75+C85+C86+C90+C91, " ")</f>
        <v>0</v>
      </c>
      <c r="D92" s="81">
        <f t="shared" ref="D92:AB92" si="37">+IFERROR(D71+D75+D85+D86+D90+D91, " ")</f>
        <v>0</v>
      </c>
      <c r="E92" s="81">
        <f t="shared" si="37"/>
        <v>0</v>
      </c>
      <c r="F92" s="81">
        <f t="shared" si="37"/>
        <v>0</v>
      </c>
      <c r="G92" s="81">
        <f t="shared" si="37"/>
        <v>140.62076091996994</v>
      </c>
      <c r="H92" s="81">
        <f t="shared" si="37"/>
        <v>1227.9815457662312</v>
      </c>
      <c r="I92" s="81">
        <f t="shared" si="37"/>
        <v>11.474393095990729</v>
      </c>
      <c r="J92" s="81">
        <f t="shared" si="37"/>
        <v>0</v>
      </c>
      <c r="K92" s="81">
        <f t="shared" si="37"/>
        <v>10.37889142248499</v>
      </c>
      <c r="L92" s="81">
        <f t="shared" si="37"/>
        <v>0</v>
      </c>
      <c r="M92" s="81">
        <f t="shared" si="37"/>
        <v>7128.6724007774428</v>
      </c>
      <c r="N92" s="81">
        <f t="shared" si="37"/>
        <v>2783.9514875135733</v>
      </c>
      <c r="O92" s="81">
        <f t="shared" si="37"/>
        <v>1475.3520455608116</v>
      </c>
      <c r="P92" s="81">
        <f t="shared" si="37"/>
        <v>1.2613322515080663</v>
      </c>
      <c r="Q92" s="81">
        <f t="shared" si="37"/>
        <v>80.036262057330006</v>
      </c>
      <c r="R92" s="81">
        <f t="shared" si="37"/>
        <v>1611.6142252220841</v>
      </c>
      <c r="S92" s="81">
        <f t="shared" si="37"/>
        <v>487.80692808074758</v>
      </c>
      <c r="T92" s="81">
        <f t="shared" si="37"/>
        <v>46.941749061920277</v>
      </c>
      <c r="U92" s="81">
        <f t="shared" si="37"/>
        <v>16.881256125498588</v>
      </c>
      <c r="V92" s="81">
        <f t="shared" si="37"/>
        <v>0</v>
      </c>
      <c r="W92" s="81">
        <f t="shared" si="37"/>
        <v>0</v>
      </c>
      <c r="X92" s="81">
        <f t="shared" si="37"/>
        <v>0</v>
      </c>
      <c r="Y92" s="81">
        <f t="shared" ref="Y92:Z92" si="38">+IFERROR(Y71+Y75+Y85+Y86+Y90+Y91, " ")</f>
        <v>0</v>
      </c>
      <c r="Z92" s="81">
        <f t="shared" si="38"/>
        <v>0</v>
      </c>
      <c r="AA92" s="81">
        <f t="shared" si="37"/>
        <v>0</v>
      </c>
      <c r="AB92" s="81">
        <f t="shared" si="37"/>
        <v>0</v>
      </c>
    </row>
    <row r="93" spans="2:28" x14ac:dyDescent="0.35">
      <c r="B93" s="78" t="s">
        <v>76</v>
      </c>
      <c r="C93" s="52">
        <f>C64*Hoja1!C27</f>
        <v>0</v>
      </c>
      <c r="D93" s="81" t="str">
        <f t="shared" ref="D93" si="39">IFERROR(D92/D63, " ")</f>
        <v xml:space="preserve"> </v>
      </c>
      <c r="E93" s="81">
        <f t="shared" ref="E93" si="40">IFERROR(E92/E63, " ")</f>
        <v>0</v>
      </c>
      <c r="F93" s="81" t="str">
        <f t="shared" ref="F93" si="41">IFERROR(F92/F63, " ")</f>
        <v xml:space="preserve"> </v>
      </c>
      <c r="G93" s="81">
        <f t="shared" ref="G93" si="42">IFERROR(G92/G63, " ")</f>
        <v>0.11241965114910245</v>
      </c>
      <c r="H93" s="81">
        <f t="shared" ref="H93" si="43">IFERROR(H92/H63, " ")</f>
        <v>0.65</v>
      </c>
      <c r="I93" s="81">
        <f t="shared" ref="I93" si="44">IFERROR(I92/I63, " ")</f>
        <v>0.22624446307912932</v>
      </c>
      <c r="J93" s="81" t="str">
        <f t="shared" ref="J93" si="45">IFERROR(J92/J63, " ")</f>
        <v xml:space="preserve"> </v>
      </c>
      <c r="K93" s="81">
        <f t="shared" ref="K93" si="46">IFERROR(K92/K63, " ")</f>
        <v>0.25919151854293021</v>
      </c>
      <c r="L93" s="81" t="str">
        <f t="shared" ref="L93" si="47">IFERROR(L92/L63, " ")</f>
        <v xml:space="preserve"> </v>
      </c>
      <c r="M93" s="81">
        <f t="shared" ref="M93" si="48">IFERROR(M92/M63, " ")</f>
        <v>0.65348200830037473</v>
      </c>
      <c r="N93" s="81">
        <f t="shared" ref="N93" si="49">IFERROR(N92/N63, " ")</f>
        <v>0.38001336376222888</v>
      </c>
      <c r="O93" s="81">
        <f t="shared" ref="O93" si="50">IFERROR(O92/O63, " ")</f>
        <v>0.17999948757437328</v>
      </c>
      <c r="P93" s="81">
        <f t="shared" ref="P93" si="51">IFERROR(P92/P63, " ")</f>
        <v>1.4014455684200677E-2</v>
      </c>
      <c r="Q93" s="81">
        <f t="shared" ref="Q93" si="52">IFERROR(Q92/Q63, " ")</f>
        <v>0.18</v>
      </c>
      <c r="R93" s="81">
        <f t="shared" ref="R93" si="53">IFERROR(R92/R63, " ")</f>
        <v>0.30915589431147911</v>
      </c>
      <c r="S93" s="81">
        <f t="shared" ref="S93" si="54">IFERROR(S92/S63, " ")</f>
        <v>0.63000000000000012</v>
      </c>
      <c r="T93" s="81">
        <f t="shared" ref="T93" si="55">IFERROR(T92/T63, " ")</f>
        <v>0.65</v>
      </c>
      <c r="U93" s="81">
        <f t="shared" ref="U93" si="56">IFERROR(U92/U63, " ")</f>
        <v>0.19787029052986918</v>
      </c>
      <c r="V93" s="81" t="str">
        <f t="shared" ref="V93" si="57">IFERROR(V92/V63, " ")</f>
        <v xml:space="preserve"> </v>
      </c>
      <c r="W93" s="81" t="str">
        <f t="shared" ref="W93" si="58">IFERROR(W92/W63, " ")</f>
        <v xml:space="preserve"> </v>
      </c>
      <c r="X93" s="81" t="str">
        <f t="shared" ref="X93" si="59">IFERROR(X92/X63, " ")</f>
        <v xml:space="preserve"> </v>
      </c>
      <c r="Y93" s="81" t="str">
        <f t="shared" ref="Y93:Z93" si="60">IFERROR(Y92/Y63, " ")</f>
        <v xml:space="preserve"> </v>
      </c>
      <c r="Z93" s="81" t="str">
        <f t="shared" si="60"/>
        <v xml:space="preserve"> </v>
      </c>
      <c r="AA93" s="81" t="str">
        <f t="shared" ref="AA93" si="61">IFERROR(AA92/AA63, " ")</f>
        <v xml:space="preserve"> </v>
      </c>
      <c r="AB93" s="81" t="str">
        <f t="shared" ref="AB93" si="62">IFERROR(AB92/AB63, " ")</f>
        <v xml:space="preserve"> </v>
      </c>
    </row>
    <row r="95" spans="2:28" ht="18" x14ac:dyDescent="0.35">
      <c r="B95" s="123" t="s">
        <v>143</v>
      </c>
    </row>
    <row r="96" spans="2:28" x14ac:dyDescent="0.35">
      <c r="B96" s="69" t="s">
        <v>130</v>
      </c>
    </row>
    <row r="100" spans="3:28" x14ac:dyDescent="0.35">
      <c r="C100" s="68">
        <f>+C32-C63</f>
        <v>0</v>
      </c>
      <c r="D100" s="68">
        <f t="shared" ref="D100:AB100" si="63">+D32-D63</f>
        <v>0</v>
      </c>
      <c r="E100" s="68">
        <f t="shared" si="63"/>
        <v>0</v>
      </c>
      <c r="F100" s="68">
        <f t="shared" si="63"/>
        <v>0</v>
      </c>
      <c r="G100" s="68">
        <f t="shared" si="63"/>
        <v>0</v>
      </c>
      <c r="H100" s="68">
        <f t="shared" si="63"/>
        <v>0</v>
      </c>
      <c r="I100" s="68">
        <f t="shared" si="63"/>
        <v>0</v>
      </c>
      <c r="J100" s="68">
        <f t="shared" si="63"/>
        <v>0</v>
      </c>
      <c r="K100" s="68">
        <f t="shared" si="63"/>
        <v>0</v>
      </c>
      <c r="L100" s="68">
        <f t="shared" si="63"/>
        <v>0</v>
      </c>
      <c r="M100" s="68">
        <f t="shared" si="63"/>
        <v>0</v>
      </c>
      <c r="N100" s="68">
        <f t="shared" si="63"/>
        <v>0</v>
      </c>
      <c r="O100" s="68">
        <f t="shared" si="63"/>
        <v>0</v>
      </c>
      <c r="P100" s="68">
        <f t="shared" si="63"/>
        <v>0</v>
      </c>
      <c r="Q100" s="68">
        <f t="shared" si="63"/>
        <v>0</v>
      </c>
      <c r="R100" s="68">
        <f t="shared" si="63"/>
        <v>0</v>
      </c>
      <c r="S100" s="68">
        <f t="shared" si="63"/>
        <v>0</v>
      </c>
      <c r="T100" s="68">
        <f t="shared" si="63"/>
        <v>0</v>
      </c>
      <c r="U100" s="68">
        <f t="shared" si="63"/>
        <v>0</v>
      </c>
      <c r="V100" s="68">
        <f t="shared" si="63"/>
        <v>0</v>
      </c>
      <c r="W100" s="68">
        <f t="shared" si="63"/>
        <v>0</v>
      </c>
      <c r="X100" s="68">
        <f t="shared" si="63"/>
        <v>0</v>
      </c>
      <c r="Y100" s="68"/>
      <c r="Z100" s="68"/>
      <c r="AA100" s="68">
        <f t="shared" si="63"/>
        <v>0</v>
      </c>
      <c r="AB100" s="68">
        <f t="shared" si="63"/>
        <v>0</v>
      </c>
    </row>
  </sheetData>
  <mergeCells count="6">
    <mergeCell ref="C1:L1"/>
    <mergeCell ref="M1:AA1"/>
    <mergeCell ref="D37:L37"/>
    <mergeCell ref="M37:AA37"/>
    <mergeCell ref="D66:L66"/>
    <mergeCell ref="M66:AA66"/>
  </mergeCells>
  <printOptions horizontalCentered="1" verticalCentered="1"/>
  <pageMargins left="0.39370078740157483" right="0.39370078740157483" top="0.74803149606299213" bottom="0.74803149606299213" header="0.31496062992125984" footer="0.31496062992125984"/>
  <pageSetup paperSize="9" scale="32" orientation="landscape" horizontalDpi="200" verticalDpi="200" r:id="rId1"/>
  <ignoredErrors>
    <ignoredError sqref="C16:C21 D17:I17 D6:E6 K7:K10 K31:M31 S26:V26 AA36:AA37 K32:N32 R32:X32 G14:I14 K17:K22 M22:R22 C23:C35 N6:X6 T22:W22 K13:K14 K23:L23 P23:Q23 K24:K26 P25:W25 P32 D39:I39 AA39 M17:X17 M8:X8 P26 K33:K35 M34:X35 M13 N24:X24 N14:Q14 N16 M25:N25 K42:K47 M42:X42 D13:I13 D8:I8 F7:I7 D10:I10 E9:I9 D24:I25 E23:I23 D30:I37 E26:I26 F27:G27 D61:I62 D19:I22 D18:F18 H18:I18 D28:F29 H28:H29 D42:I43 H40 D40:F41 H41:I41 D45:I46 D44:F44 H44 D16:E16 I16 I27 D51 E47:G47 I47 L27:L28 K61:K62 N23 P27:Q27 O28 P29:Q29 K29:L30 N30:Q30 O40:O41 M46:X46 P43:T43 O44:Q44 O45:X45 M56:X56 O47:Q47 P48:Q48 O49:Q50 O51:R51 O52:Q52 P53:Q54 O55:Q55 N61:Q61 M7 P7 M10:X10 M9 T13:U13 P31:X31 M62 P62:X62 P16:Q16 M33:N33 P33:W33 Q28:T28 Q40:T41 U7:V7 T9:X9 T14:X14 T16:X16 T23:U23 U27:X27 S29:T29 S30:X30 S44:X44 U53:X53 S54:X54 T55:X55 S61:X61 T47:X52 M19:X21 M18:T18 V18:X18 V28:X29 V40:X41 V43:X43 W13:X13 W23:X23 X26 G16 K39:X39 K36:X37 F48:I56 K49:K56 D5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H100"/>
  <sheetViews>
    <sheetView showZeros="0" zoomScale="90" zoomScaleNormal="90" workbookViewId="0">
      <pane xSplit="2" ySplit="2" topLeftCell="AF3" activePane="bottomRight" state="frozen"/>
      <selection activeCell="AJ35" sqref="AJ35"/>
      <selection pane="topRight" activeCell="AJ35" sqref="AJ35"/>
      <selection pane="bottomLeft" activeCell="AJ35" sqref="AJ35"/>
      <selection pane="bottomRight" activeCell="AJ35" sqref="AJ35"/>
    </sheetView>
  </sheetViews>
  <sheetFormatPr baseColWidth="10" defaultColWidth="11.42578125" defaultRowHeight="15" x14ac:dyDescent="0.35"/>
  <cols>
    <col min="1" max="1" width="2.140625" style="1" customWidth="1"/>
    <col min="2" max="2" width="22.7109375" style="1" customWidth="1"/>
    <col min="3" max="3" width="9.7109375" style="1" customWidth="1"/>
    <col min="4" max="4" width="9.42578125" style="1" customWidth="1"/>
    <col min="5" max="6" width="9.140625" style="1" customWidth="1"/>
    <col min="7" max="7" width="9.5703125" style="1" customWidth="1"/>
    <col min="8" max="8" width="8.5703125" style="1" customWidth="1"/>
    <col min="9" max="9" width="9.140625" style="1" customWidth="1"/>
    <col min="10" max="10" width="9.28515625" style="1" customWidth="1"/>
    <col min="11" max="11" width="10.7109375" style="1" customWidth="1"/>
    <col min="12" max="12" width="11.42578125" style="1" customWidth="1"/>
    <col min="13" max="13" width="10.5703125" style="1" customWidth="1"/>
    <col min="14" max="14" width="9.85546875" style="1" customWidth="1"/>
    <col min="15" max="15" width="12" style="1" customWidth="1"/>
    <col min="16" max="16" width="9.85546875" style="1" customWidth="1"/>
    <col min="17" max="17" width="9.42578125" style="1" customWidth="1"/>
    <col min="18" max="19" width="10.140625" style="1" customWidth="1"/>
    <col min="20" max="20" width="8.7109375" style="1" customWidth="1"/>
    <col min="21" max="21" width="10" style="1" customWidth="1"/>
    <col min="22" max="22" width="9" style="1" customWidth="1"/>
    <col min="23" max="23" width="10.5703125" style="1" customWidth="1"/>
    <col min="24" max="26" width="12.140625" style="1" customWidth="1"/>
    <col min="27" max="27" width="11" style="1" customWidth="1"/>
    <col min="28" max="28" width="9.7109375" style="1" customWidth="1"/>
    <col min="29" max="29" width="7.7109375" style="1" customWidth="1"/>
    <col min="30" max="16384" width="11.42578125" style="1"/>
  </cols>
  <sheetData>
    <row r="1" spans="2:34" x14ac:dyDescent="0.35">
      <c r="C1" s="149" t="s">
        <v>0</v>
      </c>
      <c r="D1" s="150"/>
      <c r="E1" s="150"/>
      <c r="F1" s="150"/>
      <c r="G1" s="150"/>
      <c r="H1" s="150"/>
      <c r="I1" s="150"/>
      <c r="J1" s="150"/>
      <c r="K1" s="150"/>
      <c r="L1" s="151"/>
      <c r="M1" s="149" t="s">
        <v>1</v>
      </c>
      <c r="N1" s="150"/>
      <c r="O1" s="150"/>
      <c r="P1" s="150"/>
      <c r="Q1" s="150"/>
      <c r="R1" s="150"/>
      <c r="S1" s="150"/>
      <c r="T1" s="150"/>
      <c r="U1" s="150"/>
      <c r="V1" s="150"/>
      <c r="W1" s="150"/>
      <c r="X1" s="150"/>
      <c r="Y1" s="150"/>
      <c r="Z1" s="150"/>
      <c r="AA1" s="151"/>
    </row>
    <row r="2" spans="2:34" ht="45.75" customHeight="1" x14ac:dyDescent="0.35">
      <c r="B2" s="2" t="s">
        <v>114</v>
      </c>
      <c r="C2" s="3" t="s">
        <v>83</v>
      </c>
      <c r="D2" s="3" t="s">
        <v>84</v>
      </c>
      <c r="E2" s="3" t="s">
        <v>85</v>
      </c>
      <c r="F2" s="3" t="s">
        <v>86</v>
      </c>
      <c r="G2" s="3" t="s">
        <v>87</v>
      </c>
      <c r="H2" s="113" t="s">
        <v>124</v>
      </c>
      <c r="I2" s="3" t="s">
        <v>89</v>
      </c>
      <c r="J2" s="3" t="s">
        <v>90</v>
      </c>
      <c r="K2" s="3" t="s">
        <v>125</v>
      </c>
      <c r="L2" s="3" t="s">
        <v>10</v>
      </c>
      <c r="M2" s="3" t="s">
        <v>92</v>
      </c>
      <c r="N2" s="3" t="s">
        <v>93</v>
      </c>
      <c r="O2" s="3" t="s">
        <v>94</v>
      </c>
      <c r="P2" s="3" t="s">
        <v>95</v>
      </c>
      <c r="Q2" s="3" t="s">
        <v>96</v>
      </c>
      <c r="R2" s="3" t="s">
        <v>97</v>
      </c>
      <c r="S2" s="3" t="s">
        <v>98</v>
      </c>
      <c r="T2" s="3" t="s">
        <v>99</v>
      </c>
      <c r="U2" s="3" t="s">
        <v>100</v>
      </c>
      <c r="V2" s="3" t="s">
        <v>101</v>
      </c>
      <c r="W2" s="3" t="s">
        <v>126</v>
      </c>
      <c r="X2" s="113" t="s">
        <v>127</v>
      </c>
      <c r="Y2" s="113" t="s">
        <v>128</v>
      </c>
      <c r="Z2" s="113" t="s">
        <v>129</v>
      </c>
      <c r="AA2" s="3" t="s">
        <v>22</v>
      </c>
      <c r="AB2" s="3" t="s">
        <v>23</v>
      </c>
      <c r="AD2" s="19"/>
    </row>
    <row r="3" spans="2:34" hidden="1" x14ac:dyDescent="0.35">
      <c r="B3" s="4"/>
      <c r="C3" s="5" t="s">
        <v>24</v>
      </c>
      <c r="D3" s="5" t="s">
        <v>25</v>
      </c>
      <c r="E3" s="5" t="s">
        <v>26</v>
      </c>
      <c r="F3" s="5" t="s">
        <v>27</v>
      </c>
      <c r="G3" s="5" t="s">
        <v>26</v>
      </c>
      <c r="H3" s="5" t="s">
        <v>26</v>
      </c>
      <c r="I3" s="5" t="s">
        <v>27</v>
      </c>
      <c r="J3" s="5" t="s">
        <v>27</v>
      </c>
      <c r="K3" s="5" t="s">
        <v>26</v>
      </c>
      <c r="L3" s="4"/>
      <c r="M3" s="5" t="s">
        <v>27</v>
      </c>
      <c r="N3" s="5" t="s">
        <v>24</v>
      </c>
      <c r="O3" s="5" t="s">
        <v>24</v>
      </c>
      <c r="P3" s="5" t="s">
        <v>24</v>
      </c>
      <c r="Q3" s="5" t="s">
        <v>24</v>
      </c>
      <c r="R3" s="5" t="s">
        <v>24</v>
      </c>
      <c r="S3" s="5" t="s">
        <v>24</v>
      </c>
      <c r="T3" s="5" t="s">
        <v>26</v>
      </c>
      <c r="U3" s="5" t="s">
        <v>26</v>
      </c>
      <c r="V3" s="5" t="s">
        <v>28</v>
      </c>
      <c r="W3" s="5" t="s">
        <v>24</v>
      </c>
      <c r="X3" s="5" t="s">
        <v>24</v>
      </c>
      <c r="Y3" s="5"/>
      <c r="Z3" s="5"/>
      <c r="AA3" s="4"/>
      <c r="AB3" s="4"/>
    </row>
    <row r="4" spans="2:34" s="12" customFormat="1" hidden="1" x14ac:dyDescent="0.35">
      <c r="B4" s="6" t="s">
        <v>29</v>
      </c>
      <c r="C4" s="7">
        <v>7.1948773150458374</v>
      </c>
      <c r="D4" s="7">
        <v>1.2048408151726546</v>
      </c>
      <c r="E4" s="7">
        <v>1.4285829437369013</v>
      </c>
      <c r="F4" s="7">
        <v>11.629353395161814</v>
      </c>
      <c r="G4" s="7">
        <v>2.7778280621747231</v>
      </c>
      <c r="H4" s="7">
        <v>7.2055094621049687</v>
      </c>
      <c r="I4" s="9">
        <v>11.629533262194677</v>
      </c>
      <c r="J4" s="9">
        <v>11.629533262194677</v>
      </c>
      <c r="K4" s="7">
        <v>7.2055163336125405</v>
      </c>
      <c r="L4" s="8"/>
      <c r="M4" s="9">
        <v>11.629533262194677</v>
      </c>
      <c r="N4" s="9">
        <v>10.753851420746319</v>
      </c>
      <c r="O4" s="9">
        <v>8.0654264876862918</v>
      </c>
      <c r="P4" s="9">
        <v>7.5190456431535262</v>
      </c>
      <c r="Q4" s="9">
        <v>7.5190456431535262</v>
      </c>
      <c r="R4" s="9">
        <v>7.1949347853615295</v>
      </c>
      <c r="S4" s="9">
        <v>6.9929791324213628</v>
      </c>
      <c r="T4" s="9">
        <v>1.47057186586893</v>
      </c>
      <c r="U4" s="9">
        <v>1.4491330687278046</v>
      </c>
      <c r="V4" s="7">
        <v>7.2055094621049687</v>
      </c>
      <c r="W4" s="7">
        <v>7.2055094621049687</v>
      </c>
      <c r="X4" s="7">
        <v>7.2055094621049687</v>
      </c>
      <c r="Y4" s="7">
        <v>7.2055094621049687</v>
      </c>
      <c r="Z4" s="7">
        <v>7.2055094621049687</v>
      </c>
      <c r="AA4" s="10"/>
      <c r="AB4" s="11"/>
    </row>
    <row r="5" spans="2:34" s="12" customFormat="1" hidden="1" x14ac:dyDescent="0.35">
      <c r="B5" s="6"/>
      <c r="C5" s="7"/>
      <c r="D5" s="7"/>
      <c r="E5" s="7"/>
      <c r="F5" s="7"/>
      <c r="G5" s="7"/>
      <c r="H5" s="7"/>
      <c r="I5" s="7"/>
      <c r="J5" s="7"/>
      <c r="K5" s="7"/>
      <c r="L5" s="8"/>
      <c r="M5" s="9"/>
      <c r="N5" s="9"/>
      <c r="O5" s="9"/>
      <c r="P5" s="9"/>
      <c r="Q5" s="9"/>
      <c r="R5" s="9"/>
      <c r="S5" s="9"/>
      <c r="T5" s="9"/>
      <c r="U5" s="9"/>
      <c r="V5" s="7"/>
      <c r="W5" s="7"/>
      <c r="X5" s="7"/>
      <c r="Y5" s="7"/>
      <c r="Z5" s="7"/>
      <c r="AA5" s="10"/>
      <c r="AB5" s="11"/>
    </row>
    <row r="6" spans="2:34" s="19" customFormat="1" ht="17.100000000000001" customHeight="1" x14ac:dyDescent="0.25">
      <c r="B6" s="13" t="s">
        <v>30</v>
      </c>
      <c r="C6" s="14"/>
      <c r="D6" s="14"/>
      <c r="E6" s="14"/>
      <c r="F6" s="14">
        <v>922.66704669011858</v>
      </c>
      <c r="G6" s="14">
        <v>1506.4877540438392</v>
      </c>
      <c r="H6" s="14">
        <v>2071.8979432244805</v>
      </c>
      <c r="I6" s="14">
        <v>52.550743409439583</v>
      </c>
      <c r="J6" s="14"/>
      <c r="K6" s="14">
        <v>65.947506617738313</v>
      </c>
      <c r="L6" s="15"/>
      <c r="M6" s="14">
        <f>SUMIF(M13:M21,"&gt;0")</f>
        <v>12806.7058731291</v>
      </c>
      <c r="N6" s="14">
        <f>SUMIF(N13:N21,"&gt;0")</f>
        <v>389.86400000000071</v>
      </c>
      <c r="O6" s="14">
        <f t="shared" ref="O6:X6" si="0">SUMIF(O13:O21,"&gt;0")</f>
        <v>3152.3512922000004</v>
      </c>
      <c r="P6" s="14">
        <f t="shared" si="0"/>
        <v>72.500999999999962</v>
      </c>
      <c r="Q6" s="14">
        <f t="shared" si="0"/>
        <v>1811.4659999999992</v>
      </c>
      <c r="R6" s="14">
        <f t="shared" si="0"/>
        <v>2524.2897594399997</v>
      </c>
      <c r="S6" s="14">
        <f t="shared" si="0"/>
        <v>4673.6460000000006</v>
      </c>
      <c r="T6" s="14">
        <f t="shared" si="0"/>
        <v>0</v>
      </c>
      <c r="U6" s="14">
        <f t="shared" si="0"/>
        <v>79.83173832507498</v>
      </c>
      <c r="V6" s="14">
        <f t="shared" si="0"/>
        <v>103.60387074799822</v>
      </c>
      <c r="W6" s="14">
        <f t="shared" si="0"/>
        <v>0</v>
      </c>
      <c r="X6" s="14">
        <f t="shared" si="0"/>
        <v>0</v>
      </c>
      <c r="Y6" s="14"/>
      <c r="Z6" s="14"/>
      <c r="AA6" s="16"/>
      <c r="AB6" s="16"/>
      <c r="AC6" s="17"/>
      <c r="AD6" s="18"/>
    </row>
    <row r="7" spans="2:34" s="19" customFormat="1" ht="17.100000000000001" customHeight="1" x14ac:dyDescent="0.25">
      <c r="B7" s="20" t="s">
        <v>31</v>
      </c>
      <c r="C7" s="21">
        <v>13756.773001499994</v>
      </c>
      <c r="D7" s="21">
        <v>0</v>
      </c>
      <c r="E7" s="21">
        <v>98.019195425770988</v>
      </c>
      <c r="F7" s="21"/>
      <c r="G7" s="21"/>
      <c r="H7" s="21"/>
      <c r="I7" s="21"/>
      <c r="J7" s="21"/>
      <c r="K7" s="21"/>
      <c r="L7" s="22"/>
      <c r="M7" s="21"/>
      <c r="N7" s="21">
        <v>5925.0764100000115</v>
      </c>
      <c r="O7" s="21">
        <v>6471.3063500000026</v>
      </c>
      <c r="P7" s="21"/>
      <c r="Q7" s="21">
        <v>1240.2946474999994</v>
      </c>
      <c r="R7" s="21">
        <v>10942.938151999999</v>
      </c>
      <c r="S7" s="21">
        <v>9429.1325277600063</v>
      </c>
      <c r="T7" s="21">
        <v>105.6922235046612</v>
      </c>
      <c r="U7" s="21"/>
      <c r="V7" s="21"/>
      <c r="W7" s="21">
        <v>0</v>
      </c>
      <c r="X7" s="21">
        <v>292.67627461659578</v>
      </c>
      <c r="Y7" s="21">
        <v>492.46600000000001</v>
      </c>
      <c r="Z7" s="21">
        <v>119.39426212128654</v>
      </c>
      <c r="AA7" s="23"/>
      <c r="AB7" s="23"/>
      <c r="AC7" s="17"/>
    </row>
    <row r="8" spans="2:34" s="19" customFormat="1" ht="17.100000000000001" customHeight="1" x14ac:dyDescent="0.25">
      <c r="B8" s="13" t="s">
        <v>32</v>
      </c>
      <c r="C8" s="14"/>
      <c r="D8" s="14"/>
      <c r="E8" s="14"/>
      <c r="F8" s="14"/>
      <c r="G8" s="14"/>
      <c r="H8" s="14"/>
      <c r="I8" s="14"/>
      <c r="J8" s="14"/>
      <c r="K8" s="14"/>
      <c r="L8" s="15"/>
      <c r="M8" s="14"/>
      <c r="N8" s="14"/>
      <c r="O8" s="14"/>
      <c r="P8" s="14"/>
      <c r="Q8" s="14"/>
      <c r="R8" s="14"/>
      <c r="S8" s="14"/>
      <c r="T8" s="14"/>
      <c r="U8" s="14"/>
      <c r="V8" s="14"/>
      <c r="W8" s="14"/>
      <c r="X8" s="14"/>
      <c r="Y8" s="14"/>
      <c r="Z8" s="14"/>
      <c r="AA8" s="16"/>
      <c r="AB8" s="16"/>
      <c r="AE8" s="73"/>
      <c r="AF8" s="73"/>
      <c r="AG8" s="73"/>
      <c r="AH8" s="73"/>
    </row>
    <row r="9" spans="2:34" s="19" customFormat="1" ht="17.100000000000001" customHeight="1" x14ac:dyDescent="0.25">
      <c r="B9" s="20" t="s">
        <v>33</v>
      </c>
      <c r="C9" s="21">
        <v>-661.38302149999845</v>
      </c>
      <c r="D9" s="21">
        <v>0</v>
      </c>
      <c r="E9" s="21">
        <v>47.093960000000052</v>
      </c>
      <c r="F9" s="21"/>
      <c r="G9" s="21"/>
      <c r="H9" s="21"/>
      <c r="I9" s="21"/>
      <c r="J9" s="21"/>
      <c r="K9" s="21"/>
      <c r="L9" s="22"/>
      <c r="M9" s="21"/>
      <c r="N9" s="21">
        <v>30.540938034919545</v>
      </c>
      <c r="O9" s="21">
        <v>116.2832450912335</v>
      </c>
      <c r="P9" s="21">
        <v>0.69649969525268518</v>
      </c>
      <c r="Q9" s="21">
        <v>17.402318822645242</v>
      </c>
      <c r="R9" s="21">
        <v>117.1252353509434</v>
      </c>
      <c r="S9" s="21">
        <v>18.955000000000009</v>
      </c>
      <c r="T9" s="21"/>
      <c r="U9" s="21"/>
      <c r="V9" s="21"/>
      <c r="W9" s="21"/>
      <c r="X9" s="21"/>
      <c r="Y9" s="21"/>
      <c r="Z9" s="21"/>
      <c r="AA9" s="23"/>
      <c r="AB9" s="23"/>
      <c r="AC9" s="17"/>
      <c r="AE9" s="73"/>
      <c r="AF9" s="73"/>
      <c r="AG9" s="73"/>
      <c r="AH9" s="73"/>
    </row>
    <row r="10" spans="2:34" s="19" customFormat="1" ht="17.100000000000001" customHeight="1" x14ac:dyDescent="0.25">
      <c r="B10" s="13" t="s">
        <v>34</v>
      </c>
      <c r="C10" s="14"/>
      <c r="D10" s="14"/>
      <c r="E10" s="14"/>
      <c r="F10" s="14"/>
      <c r="G10" s="14"/>
      <c r="H10" s="14"/>
      <c r="I10" s="14"/>
      <c r="J10" s="14"/>
      <c r="K10" s="14"/>
      <c r="L10" s="15"/>
      <c r="M10" s="14"/>
      <c r="N10" s="14"/>
      <c r="O10" s="14"/>
      <c r="P10" s="14"/>
      <c r="Q10" s="14"/>
      <c r="R10" s="14"/>
      <c r="S10" s="14"/>
      <c r="T10" s="14"/>
      <c r="U10" s="14"/>
      <c r="V10" s="14"/>
      <c r="W10" s="14"/>
      <c r="X10" s="14"/>
      <c r="Y10" s="14"/>
      <c r="Z10" s="14"/>
      <c r="AA10" s="16"/>
      <c r="AB10" s="16"/>
      <c r="AE10" s="73"/>
      <c r="AF10" s="73"/>
      <c r="AG10" s="73"/>
      <c r="AH10" s="73"/>
    </row>
    <row r="11" spans="2:34" s="19" customFormat="1" ht="17.100000000000001" customHeight="1" x14ac:dyDescent="0.25">
      <c r="B11" s="20" t="s">
        <v>78</v>
      </c>
      <c r="C11" s="21"/>
      <c r="D11" s="21"/>
      <c r="E11" s="21"/>
      <c r="F11" s="21"/>
      <c r="G11" s="21"/>
      <c r="H11" s="21"/>
      <c r="I11" s="21"/>
      <c r="J11" s="21"/>
      <c r="K11" s="21"/>
      <c r="L11" s="21"/>
      <c r="M11" s="21"/>
      <c r="N11" s="21"/>
      <c r="O11" s="21"/>
      <c r="P11" s="21"/>
      <c r="Q11" s="21">
        <v>2663.8269731336859</v>
      </c>
      <c r="R11" s="21"/>
      <c r="S11" s="21"/>
      <c r="T11" s="21"/>
      <c r="U11" s="21"/>
      <c r="V11" s="21"/>
      <c r="W11" s="21"/>
      <c r="X11" s="21"/>
      <c r="Y11" s="21"/>
      <c r="Z11" s="21"/>
      <c r="AA11" s="23"/>
      <c r="AB11" s="23"/>
      <c r="AE11" s="84"/>
      <c r="AF11" s="84"/>
      <c r="AG11" s="84"/>
      <c r="AH11" s="84"/>
    </row>
    <row r="12" spans="2:34" s="19" customFormat="1" ht="17.100000000000001" customHeight="1" thickBot="1" x14ac:dyDescent="0.3">
      <c r="B12" s="24" t="s">
        <v>35</v>
      </c>
      <c r="C12" s="25">
        <f>C6+C7-C8+C9-C10-C11</f>
        <v>13095.389979999996</v>
      </c>
      <c r="D12" s="25">
        <f t="shared" ref="D12:K12" si="1">D6+D7-D8+D9-D10-D11</f>
        <v>0</v>
      </c>
      <c r="E12" s="25">
        <f>E6+E7-E8+E9-E10-E11</f>
        <v>145.11315542577103</v>
      </c>
      <c r="F12" s="25">
        <f t="shared" si="1"/>
        <v>922.66704669011858</v>
      </c>
      <c r="G12" s="25">
        <f t="shared" si="1"/>
        <v>1506.4877540438392</v>
      </c>
      <c r="H12" s="25">
        <f t="shared" si="1"/>
        <v>2071.8979432244805</v>
      </c>
      <c r="I12" s="25">
        <f t="shared" si="1"/>
        <v>52.550743409439583</v>
      </c>
      <c r="J12" s="25">
        <f t="shared" si="1"/>
        <v>0</v>
      </c>
      <c r="K12" s="25">
        <f t="shared" si="1"/>
        <v>65.947506617738313</v>
      </c>
      <c r="L12" s="26"/>
      <c r="M12" s="25">
        <f>M6+M7-M8+M9-M10-M11</f>
        <v>12806.7058731291</v>
      </c>
      <c r="N12" s="25">
        <f t="shared" ref="N12:Z12" si="2">N6+N7-N8+N9-N10-N11</f>
        <v>6345.4813480349312</v>
      </c>
      <c r="O12" s="25">
        <f t="shared" si="2"/>
        <v>9739.9408872912372</v>
      </c>
      <c r="P12" s="25">
        <f t="shared" si="2"/>
        <v>73.197499695252645</v>
      </c>
      <c r="Q12" s="25">
        <f t="shared" si="2"/>
        <v>405.33599318895767</v>
      </c>
      <c r="R12" s="25">
        <f t="shared" si="2"/>
        <v>13584.353146790942</v>
      </c>
      <c r="S12" s="25">
        <f t="shared" si="2"/>
        <v>14121.733527760007</v>
      </c>
      <c r="T12" s="25">
        <f t="shared" si="2"/>
        <v>105.6922235046612</v>
      </c>
      <c r="U12" s="25">
        <f t="shared" si="2"/>
        <v>79.83173832507498</v>
      </c>
      <c r="V12" s="25">
        <f t="shared" si="2"/>
        <v>103.60387074799822</v>
      </c>
      <c r="W12" s="25">
        <f t="shared" si="2"/>
        <v>0</v>
      </c>
      <c r="X12" s="25">
        <f t="shared" si="2"/>
        <v>292.67627461659578</v>
      </c>
      <c r="Y12" s="25">
        <f t="shared" si="2"/>
        <v>492.46600000000001</v>
      </c>
      <c r="Z12" s="25">
        <f t="shared" si="2"/>
        <v>119.39426212128654</v>
      </c>
      <c r="AA12" s="27"/>
      <c r="AB12" s="27"/>
      <c r="AC12" s="17"/>
      <c r="AE12" s="73"/>
      <c r="AF12" s="73"/>
      <c r="AG12" s="73"/>
      <c r="AH12" s="73"/>
    </row>
    <row r="13" spans="2:34" s="19" customFormat="1" ht="17.100000000000001" customHeight="1" x14ac:dyDescent="0.25">
      <c r="B13" s="28" t="s">
        <v>36</v>
      </c>
      <c r="C13" s="29">
        <v>-13095.389979999996</v>
      </c>
      <c r="D13" s="29"/>
      <c r="E13" s="29"/>
      <c r="F13" s="29"/>
      <c r="G13" s="29"/>
      <c r="H13" s="29"/>
      <c r="I13" s="29"/>
      <c r="J13" s="29"/>
      <c r="K13" s="29"/>
      <c r="L13" s="30"/>
      <c r="M13" s="29"/>
      <c r="N13" s="29">
        <v>389.86400000000071</v>
      </c>
      <c r="O13" s="29">
        <v>3152.3512922000004</v>
      </c>
      <c r="P13" s="29">
        <v>72.500999999999962</v>
      </c>
      <c r="Q13" s="29">
        <v>1811.4659999999992</v>
      </c>
      <c r="R13" s="29">
        <v>2524.2897594399997</v>
      </c>
      <c r="S13" s="29">
        <v>4673.6460000000006</v>
      </c>
      <c r="T13" s="29"/>
      <c r="U13" s="29"/>
      <c r="V13" s="29">
        <v>103.60387074799822</v>
      </c>
      <c r="W13" s="29"/>
      <c r="X13" s="29"/>
      <c r="Y13" s="29"/>
      <c r="Z13" s="29"/>
      <c r="AA13" s="31"/>
      <c r="AB13" s="31"/>
      <c r="AE13" s="73"/>
      <c r="AF13" s="73"/>
      <c r="AG13" s="73"/>
      <c r="AH13" s="73"/>
    </row>
    <row r="14" spans="2:34" s="19" customFormat="1" ht="17.100000000000001" customHeight="1" x14ac:dyDescent="0.25">
      <c r="B14" s="20" t="s">
        <v>79</v>
      </c>
      <c r="C14" s="21">
        <v>0</v>
      </c>
      <c r="D14" s="21">
        <v>0</v>
      </c>
      <c r="E14" s="21">
        <v>-74.996000000000137</v>
      </c>
      <c r="F14" s="21">
        <v>-922.64131458810778</v>
      </c>
      <c r="G14" s="21"/>
      <c r="H14" s="21"/>
      <c r="I14" s="21"/>
      <c r="J14" s="21"/>
      <c r="K14" s="21"/>
      <c r="L14" s="22"/>
      <c r="M14" s="21">
        <v>9793.3617888400004</v>
      </c>
      <c r="N14" s="21"/>
      <c r="O14" s="21"/>
      <c r="P14" s="21"/>
      <c r="Q14" s="21"/>
      <c r="R14" s="21">
        <v>-4694.4841495940145</v>
      </c>
      <c r="S14" s="21">
        <v>-10759.373202997614</v>
      </c>
      <c r="T14" s="21"/>
      <c r="U14" s="21"/>
      <c r="V14" s="21"/>
      <c r="W14" s="21"/>
      <c r="X14" s="21"/>
      <c r="Y14" s="21"/>
      <c r="Z14" s="21"/>
      <c r="AA14" s="23"/>
      <c r="AB14" s="23"/>
      <c r="AE14" s="73"/>
      <c r="AF14" s="73"/>
      <c r="AG14" s="73"/>
      <c r="AH14" s="73"/>
    </row>
    <row r="15" spans="2:34" s="19" customFormat="1" ht="17.100000000000001" customHeight="1" x14ac:dyDescent="0.25">
      <c r="B15" s="13" t="s">
        <v>80</v>
      </c>
      <c r="C15" s="14"/>
      <c r="D15" s="14">
        <v>0</v>
      </c>
      <c r="E15" s="14"/>
      <c r="F15" s="14"/>
      <c r="G15" s="14"/>
      <c r="H15" s="14"/>
      <c r="I15" s="14"/>
      <c r="J15" s="14"/>
      <c r="K15" s="14"/>
      <c r="L15" s="15"/>
      <c r="M15" s="14">
        <v>286.54692284521855</v>
      </c>
      <c r="N15" s="14"/>
      <c r="O15" s="14"/>
      <c r="P15" s="14"/>
      <c r="Q15" s="14"/>
      <c r="R15" s="14">
        <v>-5.9038095238095236</v>
      </c>
      <c r="S15" s="14">
        <v>-424.97953751198878</v>
      </c>
      <c r="T15" s="14"/>
      <c r="U15" s="14"/>
      <c r="V15" s="14"/>
      <c r="W15" s="14"/>
      <c r="X15" s="14"/>
      <c r="Y15" s="14"/>
      <c r="Z15" s="14"/>
      <c r="AA15" s="16"/>
      <c r="AB15" s="16"/>
      <c r="AE15" s="73"/>
      <c r="AF15" s="73"/>
      <c r="AG15" s="73"/>
      <c r="AH15" s="73"/>
    </row>
    <row r="16" spans="2:34" s="19" customFormat="1" ht="17.100000000000001" customHeight="1" x14ac:dyDescent="0.25">
      <c r="B16" s="20" t="s">
        <v>37</v>
      </c>
      <c r="C16" s="21"/>
      <c r="D16" s="21"/>
      <c r="E16" s="21"/>
      <c r="F16" s="21">
        <v>-2.5732102010818585E-2</v>
      </c>
      <c r="G16" s="21"/>
      <c r="H16" s="21">
        <v>-164.56746128496823</v>
      </c>
      <c r="I16" s="21"/>
      <c r="J16" s="21"/>
      <c r="K16" s="21">
        <v>-20.004444985553217</v>
      </c>
      <c r="L16" s="22"/>
      <c r="M16" s="21">
        <v>2726.7971614438811</v>
      </c>
      <c r="N16" s="21"/>
      <c r="O16" s="21">
        <v>-131.99350126825141</v>
      </c>
      <c r="P16" s="21"/>
      <c r="Q16" s="21"/>
      <c r="R16" s="21">
        <v>-3003.7959655604263</v>
      </c>
      <c r="S16" s="21">
        <v>-2036.6985356810324</v>
      </c>
      <c r="T16" s="21"/>
      <c r="U16" s="21"/>
      <c r="V16" s="21"/>
      <c r="W16" s="21"/>
      <c r="X16" s="21"/>
      <c r="Y16" s="21"/>
      <c r="Z16" s="21"/>
      <c r="AA16" s="23"/>
      <c r="AB16" s="23"/>
      <c r="AE16" s="73"/>
      <c r="AF16" s="73"/>
      <c r="AG16" s="73"/>
      <c r="AH16" s="73"/>
    </row>
    <row r="17" spans="2:34" s="19" customFormat="1" ht="17.100000000000001" customHeight="1" x14ac:dyDescent="0.25">
      <c r="B17" s="13" t="s">
        <v>38</v>
      </c>
      <c r="C17" s="14"/>
      <c r="D17" s="14"/>
      <c r="E17" s="14"/>
      <c r="F17" s="14"/>
      <c r="G17" s="14"/>
      <c r="H17" s="14"/>
      <c r="I17" s="14"/>
      <c r="J17" s="14"/>
      <c r="K17" s="14"/>
      <c r="L17" s="15"/>
      <c r="M17" s="14"/>
      <c r="N17" s="14"/>
      <c r="O17" s="14"/>
      <c r="P17" s="14"/>
      <c r="Q17" s="14"/>
      <c r="R17" s="14"/>
      <c r="S17" s="14"/>
      <c r="T17" s="14"/>
      <c r="U17" s="14"/>
      <c r="V17" s="14"/>
      <c r="W17" s="14"/>
      <c r="X17" s="14"/>
      <c r="Y17" s="14"/>
      <c r="Z17" s="14"/>
      <c r="AA17" s="16"/>
      <c r="AB17" s="16"/>
      <c r="AE17" s="73"/>
      <c r="AF17" s="73"/>
      <c r="AG17" s="73"/>
      <c r="AH17" s="73"/>
    </row>
    <row r="18" spans="2:34" s="19" customFormat="1" ht="17.100000000000001" customHeight="1" x14ac:dyDescent="0.25">
      <c r="B18" s="20" t="s">
        <v>39</v>
      </c>
      <c r="C18" s="21"/>
      <c r="D18" s="21"/>
      <c r="E18" s="21"/>
      <c r="F18" s="21"/>
      <c r="G18" s="21">
        <v>-280.23777287963651</v>
      </c>
      <c r="H18" s="21"/>
      <c r="I18" s="21"/>
      <c r="J18" s="21"/>
      <c r="K18" s="21"/>
      <c r="L18" s="22"/>
      <c r="M18" s="21"/>
      <c r="N18" s="21"/>
      <c r="O18" s="21"/>
      <c r="P18" s="21"/>
      <c r="Q18" s="21"/>
      <c r="R18" s="21"/>
      <c r="S18" s="21"/>
      <c r="T18" s="21"/>
      <c r="U18" s="21">
        <v>79.83173832507498</v>
      </c>
      <c r="V18" s="21"/>
      <c r="W18" s="21"/>
      <c r="X18" s="21"/>
      <c r="Y18" s="21"/>
      <c r="Z18" s="21"/>
      <c r="AA18" s="23"/>
      <c r="AB18" s="23"/>
    </row>
    <row r="19" spans="2:34" s="19" customFormat="1" ht="17.100000000000001" customHeight="1" x14ac:dyDescent="0.25">
      <c r="B19" s="13" t="s">
        <v>40</v>
      </c>
      <c r="C19" s="14"/>
      <c r="D19" s="14"/>
      <c r="E19" s="14"/>
      <c r="F19" s="14"/>
      <c r="G19" s="14"/>
      <c r="H19" s="14"/>
      <c r="I19" s="14"/>
      <c r="J19" s="14"/>
      <c r="K19" s="14"/>
      <c r="L19" s="15"/>
      <c r="M19" s="14"/>
      <c r="N19" s="14"/>
      <c r="O19" s="14"/>
      <c r="P19" s="14"/>
      <c r="Q19" s="14"/>
      <c r="R19" s="14"/>
      <c r="S19" s="14"/>
      <c r="T19" s="14"/>
      <c r="U19" s="14"/>
      <c r="V19" s="14"/>
      <c r="W19" s="14"/>
      <c r="X19" s="14"/>
      <c r="Y19" s="14"/>
      <c r="Z19" s="14"/>
      <c r="AA19" s="16"/>
      <c r="AB19" s="16"/>
    </row>
    <row r="20" spans="2:34" s="19" customFormat="1" ht="17.100000000000001" customHeight="1" x14ac:dyDescent="0.25">
      <c r="B20" s="20" t="s">
        <v>41</v>
      </c>
      <c r="C20" s="21"/>
      <c r="D20" s="21"/>
      <c r="E20" s="21"/>
      <c r="F20" s="21"/>
      <c r="G20" s="21"/>
      <c r="H20" s="21"/>
      <c r="I20" s="21"/>
      <c r="J20" s="21"/>
      <c r="K20" s="21"/>
      <c r="L20" s="22"/>
      <c r="M20" s="21"/>
      <c r="N20" s="21"/>
      <c r="O20" s="21"/>
      <c r="P20" s="21"/>
      <c r="Q20" s="21"/>
      <c r="R20" s="21"/>
      <c r="S20" s="21"/>
      <c r="T20" s="21"/>
      <c r="U20" s="21"/>
      <c r="V20" s="21"/>
      <c r="W20" s="21"/>
      <c r="X20" s="21"/>
      <c r="Y20" s="21"/>
      <c r="Z20" s="21"/>
      <c r="AA20" s="23"/>
      <c r="AB20" s="23"/>
      <c r="AE20" s="143"/>
      <c r="AF20" s="143"/>
      <c r="AG20" s="143"/>
      <c r="AH20" s="143"/>
    </row>
    <row r="21" spans="2:34" s="19" customFormat="1" ht="17.100000000000001" customHeight="1" x14ac:dyDescent="0.25">
      <c r="B21" s="13" t="s">
        <v>42</v>
      </c>
      <c r="C21" s="14"/>
      <c r="D21" s="14"/>
      <c r="E21" s="14"/>
      <c r="F21" s="14"/>
      <c r="G21" s="14"/>
      <c r="H21" s="14"/>
      <c r="I21" s="14"/>
      <c r="J21" s="14"/>
      <c r="K21" s="14"/>
      <c r="L21" s="15"/>
      <c r="M21" s="14"/>
      <c r="N21" s="14"/>
      <c r="O21" s="14"/>
      <c r="P21" s="14"/>
      <c r="Q21" s="14"/>
      <c r="R21" s="14"/>
      <c r="S21" s="14"/>
      <c r="T21" s="14"/>
      <c r="U21" s="14"/>
      <c r="V21" s="14"/>
      <c r="W21" s="14"/>
      <c r="X21" s="14"/>
      <c r="Y21" s="14"/>
      <c r="Z21" s="14"/>
      <c r="AA21" s="16"/>
      <c r="AB21" s="16"/>
      <c r="AE21" s="143"/>
      <c r="AF21" s="143"/>
      <c r="AG21" s="143"/>
      <c r="AH21" s="143"/>
    </row>
    <row r="22" spans="2:34" s="19" customFormat="1" ht="17.100000000000001" customHeight="1" thickBot="1" x14ac:dyDescent="0.3">
      <c r="B22" s="32" t="s">
        <v>43</v>
      </c>
      <c r="C22" s="33">
        <f>SUM(C13:C21)</f>
        <v>-13095.389979999996</v>
      </c>
      <c r="D22" s="33">
        <f t="shared" ref="D22:K22" si="3">SUM(D13:D21)</f>
        <v>0</v>
      </c>
      <c r="E22" s="33">
        <f t="shared" si="3"/>
        <v>-74.996000000000137</v>
      </c>
      <c r="F22" s="33">
        <f t="shared" si="3"/>
        <v>-922.66704669011858</v>
      </c>
      <c r="G22" s="33">
        <f t="shared" si="3"/>
        <v>-280.23777287963651</v>
      </c>
      <c r="H22" s="33">
        <f t="shared" si="3"/>
        <v>-164.56746128496823</v>
      </c>
      <c r="I22" s="33">
        <f t="shared" si="3"/>
        <v>0</v>
      </c>
      <c r="J22" s="33"/>
      <c r="K22" s="33">
        <f t="shared" si="3"/>
        <v>-20.004444985553217</v>
      </c>
      <c r="L22" s="33"/>
      <c r="M22" s="33">
        <f>SUMIF(M13:M21,"&lt;0")</f>
        <v>0</v>
      </c>
      <c r="N22" s="33">
        <f t="shared" ref="N22:Z22" si="4">SUMIF(N13:N21,"&lt;0")</f>
        <v>0</v>
      </c>
      <c r="O22" s="33">
        <f t="shared" si="4"/>
        <v>-131.99350126825141</v>
      </c>
      <c r="P22" s="33">
        <f t="shared" si="4"/>
        <v>0</v>
      </c>
      <c r="Q22" s="33">
        <f t="shared" si="4"/>
        <v>0</v>
      </c>
      <c r="R22" s="33">
        <f t="shared" si="4"/>
        <v>-7704.1839246782502</v>
      </c>
      <c r="S22" s="33">
        <f>SUMIF(S13:S21,"&lt;0")</f>
        <v>-13221.051276190636</v>
      </c>
      <c r="T22" s="33">
        <f t="shared" si="4"/>
        <v>0</v>
      </c>
      <c r="U22" s="33">
        <f t="shared" si="4"/>
        <v>0</v>
      </c>
      <c r="V22" s="33">
        <f t="shared" si="4"/>
        <v>0</v>
      </c>
      <c r="W22" s="33">
        <f t="shared" si="4"/>
        <v>0</v>
      </c>
      <c r="X22" s="33">
        <f t="shared" si="4"/>
        <v>0</v>
      </c>
      <c r="Y22" s="33">
        <f t="shared" si="4"/>
        <v>0</v>
      </c>
      <c r="Z22" s="33">
        <f t="shared" si="4"/>
        <v>0</v>
      </c>
      <c r="AA22" s="34"/>
      <c r="AB22" s="34"/>
      <c r="AE22" s="143"/>
      <c r="AF22" s="143"/>
      <c r="AG22" s="143"/>
      <c r="AH22" s="143"/>
    </row>
    <row r="23" spans="2:34" s="19" customFormat="1" ht="17.100000000000001" customHeight="1" x14ac:dyDescent="0.25">
      <c r="B23" s="28" t="s">
        <v>44</v>
      </c>
      <c r="C23" s="29"/>
      <c r="D23" s="29">
        <v>0</v>
      </c>
      <c r="E23" s="29"/>
      <c r="F23" s="29"/>
      <c r="G23" s="29"/>
      <c r="H23" s="29"/>
      <c r="I23" s="29"/>
      <c r="J23" s="29"/>
      <c r="K23" s="29"/>
      <c r="L23" s="35"/>
      <c r="M23" s="29">
        <v>301.52952860250099</v>
      </c>
      <c r="N23" s="29"/>
      <c r="O23" s="29">
        <v>30.103397822640318</v>
      </c>
      <c r="P23" s="29"/>
      <c r="Q23" s="29"/>
      <c r="R23" s="29">
        <v>1.9401861142205901</v>
      </c>
      <c r="S23" s="29">
        <v>342.90073175828149</v>
      </c>
      <c r="T23" s="29"/>
      <c r="U23" s="29"/>
      <c r="V23" s="29">
        <v>101.81384869954321</v>
      </c>
      <c r="W23" s="29"/>
      <c r="X23" s="29"/>
      <c r="Y23" s="29"/>
      <c r="Z23" s="29"/>
      <c r="AA23" s="31"/>
      <c r="AB23" s="31"/>
      <c r="AE23" s="143"/>
      <c r="AF23" s="143"/>
      <c r="AG23" s="143"/>
      <c r="AH23" s="143"/>
    </row>
    <row r="24" spans="2:34" s="19" customFormat="1" ht="17.100000000000001" customHeight="1" x14ac:dyDescent="0.25">
      <c r="B24" s="20" t="s">
        <v>45</v>
      </c>
      <c r="C24" s="21"/>
      <c r="D24" s="21"/>
      <c r="E24" s="21"/>
      <c r="F24" s="21"/>
      <c r="G24" s="21"/>
      <c r="H24" s="21"/>
      <c r="I24" s="21"/>
      <c r="J24" s="21"/>
      <c r="K24" s="21"/>
      <c r="L24" s="36"/>
      <c r="M24" s="21">
        <v>1476.8223124624076</v>
      </c>
      <c r="N24" s="21"/>
      <c r="O24" s="21"/>
      <c r="P24" s="21"/>
      <c r="Q24" s="21"/>
      <c r="R24" s="21"/>
      <c r="S24" s="21"/>
      <c r="T24" s="21"/>
      <c r="U24" s="21"/>
      <c r="V24" s="21"/>
      <c r="W24" s="21"/>
      <c r="X24" s="21"/>
      <c r="Y24" s="21"/>
      <c r="Z24" s="21"/>
      <c r="AA24" s="23"/>
      <c r="AB24" s="23"/>
    </row>
    <row r="25" spans="2:34" s="19" customFormat="1" ht="17.100000000000001" customHeight="1" thickBot="1" x14ac:dyDescent="0.3">
      <c r="B25" s="109" t="s">
        <v>46</v>
      </c>
      <c r="C25" s="110">
        <f>IFERROR(C12+C22-C32-C24-C23-C33, " ")</f>
        <v>0</v>
      </c>
      <c r="D25" s="110">
        <f t="shared" ref="D25:Z25" si="5">IFERROR(D12+D22-D32-D24-D23-D33, " ")</f>
        <v>0</v>
      </c>
      <c r="E25" s="110">
        <f t="shared" si="5"/>
        <v>12.636298367098568</v>
      </c>
      <c r="F25" s="110">
        <f t="shared" si="5"/>
        <v>0</v>
      </c>
      <c r="G25" s="110">
        <f t="shared" si="5"/>
        <v>2.2737367544323206E-13</v>
      </c>
      <c r="H25" s="110">
        <f t="shared" si="5"/>
        <v>0</v>
      </c>
      <c r="I25" s="110">
        <f t="shared" si="5"/>
        <v>0</v>
      </c>
      <c r="J25" s="110"/>
      <c r="K25" s="110">
        <f t="shared" si="5"/>
        <v>0</v>
      </c>
      <c r="L25" s="110"/>
      <c r="M25" s="110">
        <f t="shared" si="5"/>
        <v>-5.6843418860808015E-14</v>
      </c>
      <c r="N25" s="110">
        <f t="shared" si="5"/>
        <v>2.1453905535408921</v>
      </c>
      <c r="O25" s="110">
        <f>IFERROR(O12+O22-O32-O24-O23-O33, " ")</f>
        <v>-48.625247124212592</v>
      </c>
      <c r="P25" s="110">
        <f t="shared" si="5"/>
        <v>0.19508554587503113</v>
      </c>
      <c r="Q25" s="110">
        <f t="shared" si="5"/>
        <v>-3.979039320256561E-13</v>
      </c>
      <c r="R25" s="110">
        <f t="shared" si="5"/>
        <v>586.21098168750711</v>
      </c>
      <c r="S25" s="110">
        <f t="shared" si="5"/>
        <v>2.0463630789890885E-12</v>
      </c>
      <c r="T25" s="110">
        <f t="shared" si="5"/>
        <v>1.4210854715202004E-14</v>
      </c>
      <c r="U25" s="110">
        <f t="shared" si="5"/>
        <v>1.4210854715202004E-14</v>
      </c>
      <c r="V25" s="110">
        <f t="shared" si="5"/>
        <v>1.7900220484550005</v>
      </c>
      <c r="W25" s="110">
        <f t="shared" si="5"/>
        <v>0</v>
      </c>
      <c r="X25" s="110">
        <f t="shared" si="5"/>
        <v>0</v>
      </c>
      <c r="Y25" s="110">
        <f t="shared" si="5"/>
        <v>0</v>
      </c>
      <c r="Z25" s="110">
        <f t="shared" si="5"/>
        <v>0</v>
      </c>
      <c r="AA25" s="110"/>
      <c r="AB25" s="110"/>
      <c r="AE25" s="73"/>
      <c r="AF25" s="73"/>
      <c r="AG25" s="73"/>
      <c r="AH25" s="73"/>
    </row>
    <row r="26" spans="2:34" s="19" customFormat="1" ht="17.100000000000001" customHeight="1" x14ac:dyDescent="0.25">
      <c r="B26" s="118" t="s">
        <v>135</v>
      </c>
      <c r="C26" s="29"/>
      <c r="D26" s="29">
        <v>0</v>
      </c>
      <c r="E26" s="29"/>
      <c r="F26" s="29"/>
      <c r="G26" s="29"/>
      <c r="H26" s="29"/>
      <c r="I26" s="29"/>
      <c r="J26" s="29"/>
      <c r="K26" s="29"/>
      <c r="L26" s="35"/>
      <c r="M26" s="29">
        <v>0</v>
      </c>
      <c r="N26" s="29">
        <v>1784.1568665754276</v>
      </c>
      <c r="O26" s="29">
        <v>8304.9483862761372</v>
      </c>
      <c r="P26" s="29"/>
      <c r="Q26" s="29">
        <v>405.33599318895807</v>
      </c>
      <c r="R26" s="29">
        <v>3943.7008482571996</v>
      </c>
      <c r="S26" s="29"/>
      <c r="T26" s="29"/>
      <c r="U26" s="29"/>
      <c r="V26" s="29"/>
      <c r="W26" s="29">
        <v>0</v>
      </c>
      <c r="X26" s="29"/>
      <c r="Y26" s="29"/>
      <c r="Z26" s="29"/>
      <c r="AA26" s="31"/>
      <c r="AB26" s="31"/>
      <c r="AE26" s="73"/>
      <c r="AF26" s="73"/>
      <c r="AG26" s="73"/>
      <c r="AH26" s="73"/>
    </row>
    <row r="27" spans="2:34" s="19" customFormat="1" ht="17.100000000000001" customHeight="1" x14ac:dyDescent="0.25">
      <c r="B27" s="121" t="s">
        <v>136</v>
      </c>
      <c r="C27" s="21"/>
      <c r="D27" s="21">
        <v>0</v>
      </c>
      <c r="E27" s="21">
        <v>57.480857058672321</v>
      </c>
      <c r="F27" s="21"/>
      <c r="G27" s="21"/>
      <c r="H27" s="21">
        <v>1907.3304819395123</v>
      </c>
      <c r="I27" s="21"/>
      <c r="J27" s="21"/>
      <c r="K27" s="21">
        <v>31.053161103148831</v>
      </c>
      <c r="L27" s="36"/>
      <c r="M27" s="21">
        <v>4028.7865874045938</v>
      </c>
      <c r="N27" s="21">
        <v>352.08780735303174</v>
      </c>
      <c r="O27" s="21">
        <v>5.8995078399661107</v>
      </c>
      <c r="P27" s="21"/>
      <c r="Q27" s="21"/>
      <c r="R27" s="21">
        <v>833.64638431505557</v>
      </c>
      <c r="S27" s="21">
        <v>557.78151981108761</v>
      </c>
      <c r="T27" s="21">
        <v>105.69222350466119</v>
      </c>
      <c r="U27" s="21"/>
      <c r="V27" s="21"/>
      <c r="W27" s="21"/>
      <c r="X27" s="21"/>
      <c r="Y27" s="21"/>
      <c r="Z27" s="21"/>
      <c r="AA27" s="23"/>
      <c r="AB27" s="37"/>
      <c r="AE27" s="73"/>
      <c r="AF27" s="73"/>
      <c r="AG27" s="73"/>
      <c r="AH27" s="73"/>
    </row>
    <row r="28" spans="2:34" s="19" customFormat="1" ht="17.100000000000001" customHeight="1" x14ac:dyDescent="0.25">
      <c r="B28" s="120" t="s">
        <v>137</v>
      </c>
      <c r="C28" s="14"/>
      <c r="D28" s="14"/>
      <c r="E28" s="14"/>
      <c r="F28" s="14"/>
      <c r="G28" s="14">
        <v>1226.1703911287368</v>
      </c>
      <c r="H28" s="14"/>
      <c r="I28" s="14">
        <v>49.719759136971533</v>
      </c>
      <c r="J28" s="14"/>
      <c r="K28" s="14">
        <v>14.889900529036261</v>
      </c>
      <c r="L28" s="38"/>
      <c r="M28" s="14">
        <v>3875.1791345789979</v>
      </c>
      <c r="N28" s="14">
        <v>3590.9716461009043</v>
      </c>
      <c r="O28" s="14"/>
      <c r="P28" s="14">
        <v>73.002414149377614</v>
      </c>
      <c r="Q28" s="14"/>
      <c r="R28" s="14"/>
      <c r="S28" s="14"/>
      <c r="T28" s="14"/>
      <c r="U28" s="14">
        <v>78.436935784416136</v>
      </c>
      <c r="V28" s="14"/>
      <c r="W28" s="14"/>
      <c r="X28" s="14"/>
      <c r="Y28" s="14"/>
      <c r="Z28" s="14"/>
      <c r="AA28" s="16"/>
      <c r="AB28" s="16"/>
      <c r="AE28" s="73"/>
      <c r="AF28" s="73"/>
      <c r="AG28" s="73"/>
      <c r="AH28" s="73"/>
    </row>
    <row r="29" spans="2:34" s="19" customFormat="1" ht="17.100000000000001" customHeight="1" x14ac:dyDescent="0.25">
      <c r="B29" s="121" t="s">
        <v>138</v>
      </c>
      <c r="C29" s="21"/>
      <c r="D29" s="21"/>
      <c r="E29" s="21"/>
      <c r="F29" s="21"/>
      <c r="G29" s="21">
        <v>7.9590035465779474E-2</v>
      </c>
      <c r="H29" s="21"/>
      <c r="I29" s="21">
        <v>2.8309842724680521</v>
      </c>
      <c r="J29" s="21"/>
      <c r="K29" s="21"/>
      <c r="L29" s="36"/>
      <c r="M29" s="21">
        <v>2274.1792100805988</v>
      </c>
      <c r="N29" s="21">
        <v>487.83513734760788</v>
      </c>
      <c r="O29" s="21">
        <v>0.10230299508781984</v>
      </c>
      <c r="P29" s="21"/>
      <c r="Q29" s="21"/>
      <c r="R29" s="21">
        <v>147.7239129948191</v>
      </c>
      <c r="S29" s="21"/>
      <c r="T29" s="21"/>
      <c r="U29" s="21">
        <v>1.3948025406588342</v>
      </c>
      <c r="V29" s="21"/>
      <c r="W29" s="21"/>
      <c r="X29" s="21"/>
      <c r="Y29" s="21"/>
      <c r="Z29" s="21"/>
      <c r="AA29" s="23"/>
      <c r="AB29" s="23"/>
      <c r="AE29" s="73"/>
      <c r="AF29" s="73"/>
      <c r="AG29" s="73"/>
      <c r="AH29" s="73"/>
    </row>
    <row r="30" spans="2:34" s="19" customFormat="1" ht="17.100000000000001" customHeight="1" x14ac:dyDescent="0.25">
      <c r="B30" s="120" t="s">
        <v>139</v>
      </c>
      <c r="C30" s="14"/>
      <c r="D30" s="14"/>
      <c r="E30" s="14"/>
      <c r="F30" s="14"/>
      <c r="G30" s="14"/>
      <c r="H30" s="14"/>
      <c r="I30" s="14"/>
      <c r="J30" s="14"/>
      <c r="K30" s="14"/>
      <c r="L30" s="38"/>
      <c r="M30" s="14">
        <v>850.20910000000038</v>
      </c>
      <c r="N30" s="14"/>
      <c r="O30" s="14"/>
      <c r="P30" s="14"/>
      <c r="Q30" s="14"/>
      <c r="R30" s="14">
        <v>366.94690874388954</v>
      </c>
      <c r="S30" s="14"/>
      <c r="T30" s="14"/>
      <c r="U30" s="14"/>
      <c r="V30" s="14"/>
      <c r="W30" s="14"/>
      <c r="X30" s="14"/>
      <c r="Y30" s="14"/>
      <c r="Z30" s="14"/>
      <c r="AA30" s="16"/>
      <c r="AB30" s="16"/>
    </row>
    <row r="31" spans="2:34" s="19" customFormat="1" ht="17.100000000000001" customHeight="1" x14ac:dyDescent="0.25">
      <c r="B31" s="121" t="s">
        <v>140</v>
      </c>
      <c r="C31" s="21"/>
      <c r="D31" s="21"/>
      <c r="E31" s="21"/>
      <c r="F31" s="21"/>
      <c r="G31" s="21"/>
      <c r="H31" s="21"/>
      <c r="I31" s="21"/>
      <c r="J31" s="21"/>
      <c r="K31" s="21"/>
      <c r="L31" s="36"/>
      <c r="M31" s="21"/>
      <c r="N31" s="21">
        <v>128.2845001044189</v>
      </c>
      <c r="O31" s="21">
        <v>142.48663601486726</v>
      </c>
      <c r="P31" s="21"/>
      <c r="Q31" s="21"/>
      <c r="R31" s="21"/>
      <c r="S31" s="21"/>
      <c r="T31" s="21"/>
      <c r="U31" s="21"/>
      <c r="V31" s="21"/>
      <c r="W31" s="21"/>
      <c r="X31" s="21"/>
      <c r="Y31" s="21"/>
      <c r="Z31" s="21"/>
      <c r="AA31" s="23"/>
      <c r="AB31" s="23"/>
    </row>
    <row r="32" spans="2:34" s="19" customFormat="1" ht="17.100000000000001" customHeight="1" x14ac:dyDescent="0.25">
      <c r="B32" s="39" t="s">
        <v>51</v>
      </c>
      <c r="C32" s="40">
        <f t="shared" ref="C32:K32" si="6">SUM(C26:C31)</f>
        <v>0</v>
      </c>
      <c r="D32" s="40">
        <f t="shared" si="6"/>
        <v>0</v>
      </c>
      <c r="E32" s="40">
        <f t="shared" si="6"/>
        <v>57.480857058672321</v>
      </c>
      <c r="F32" s="40">
        <f t="shared" si="6"/>
        <v>0</v>
      </c>
      <c r="G32" s="40">
        <f t="shared" si="6"/>
        <v>1226.2499811642026</v>
      </c>
      <c r="H32" s="40">
        <f t="shared" si="6"/>
        <v>1907.3304819395123</v>
      </c>
      <c r="I32" s="40">
        <f t="shared" ref="I32" si="7">SUM(I26:I31)</f>
        <v>52.550743409439583</v>
      </c>
      <c r="J32" s="40"/>
      <c r="K32" s="40">
        <f t="shared" si="6"/>
        <v>45.943061632185092</v>
      </c>
      <c r="L32" s="40"/>
      <c r="M32" s="40">
        <f t="shared" ref="M32:Z32" si="8">SUM(M26:M31)</f>
        <v>11028.354032064191</v>
      </c>
      <c r="N32" s="40">
        <f t="shared" si="8"/>
        <v>6343.3359574813903</v>
      </c>
      <c r="O32" s="40">
        <f t="shared" si="8"/>
        <v>8453.4368331260594</v>
      </c>
      <c r="P32" s="40">
        <f t="shared" si="8"/>
        <v>73.002414149377614</v>
      </c>
      <c r="Q32" s="40">
        <f t="shared" si="8"/>
        <v>405.33599318895807</v>
      </c>
      <c r="R32" s="40">
        <f t="shared" si="8"/>
        <v>5292.0180543109636</v>
      </c>
      <c r="S32" s="40">
        <f t="shared" si="8"/>
        <v>557.78151981108761</v>
      </c>
      <c r="T32" s="40">
        <f t="shared" si="8"/>
        <v>105.69222350466119</v>
      </c>
      <c r="U32" s="40">
        <f t="shared" si="8"/>
        <v>79.831738325074966</v>
      </c>
      <c r="V32" s="40">
        <f t="shared" si="8"/>
        <v>0</v>
      </c>
      <c r="W32" s="40">
        <f t="shared" si="8"/>
        <v>0</v>
      </c>
      <c r="X32" s="40">
        <f t="shared" si="8"/>
        <v>0</v>
      </c>
      <c r="Y32" s="40">
        <f t="shared" si="8"/>
        <v>0</v>
      </c>
      <c r="Z32" s="40">
        <f t="shared" si="8"/>
        <v>0</v>
      </c>
      <c r="AA32" s="40"/>
      <c r="AB32" s="40"/>
      <c r="AC32" s="71"/>
    </row>
    <row r="33" spans="2:30" s="19" customFormat="1" ht="17.100000000000001" customHeight="1" x14ac:dyDescent="0.25">
      <c r="B33" s="13" t="s">
        <v>52</v>
      </c>
      <c r="C33" s="14"/>
      <c r="D33" s="14"/>
      <c r="E33" s="14"/>
      <c r="F33" s="14"/>
      <c r="G33" s="14"/>
      <c r="H33" s="14"/>
      <c r="I33" s="14"/>
      <c r="J33" s="14"/>
      <c r="K33" s="14"/>
      <c r="L33" s="38"/>
      <c r="M33" s="14"/>
      <c r="N33" s="14"/>
      <c r="O33" s="14">
        <v>1173.0324021984993</v>
      </c>
      <c r="P33" s="14"/>
      <c r="Q33" s="14"/>
      <c r="R33" s="14"/>
      <c r="S33" s="14"/>
      <c r="T33" s="14"/>
      <c r="U33" s="14"/>
      <c r="V33" s="14"/>
      <c r="W33" s="14"/>
      <c r="X33" s="14">
        <v>292.67627461659578</v>
      </c>
      <c r="Y33" s="14">
        <v>492.46600000000001</v>
      </c>
      <c r="Z33" s="14">
        <v>119.39426212128654</v>
      </c>
      <c r="AA33" s="16"/>
      <c r="AB33" s="16"/>
    </row>
    <row r="34" spans="2:30" s="19" customFormat="1" ht="17.100000000000001" customHeight="1" thickBot="1" x14ac:dyDescent="0.3">
      <c r="B34" s="32" t="s">
        <v>53</v>
      </c>
      <c r="C34" s="33">
        <f t="shared" ref="C34:K34" si="9">C33+C32</f>
        <v>0</v>
      </c>
      <c r="D34" s="33">
        <f t="shared" si="9"/>
        <v>0</v>
      </c>
      <c r="E34" s="33">
        <f t="shared" si="9"/>
        <v>57.480857058672321</v>
      </c>
      <c r="F34" s="33">
        <f t="shared" si="9"/>
        <v>0</v>
      </c>
      <c r="G34" s="33">
        <f t="shared" si="9"/>
        <v>1226.2499811642026</v>
      </c>
      <c r="H34" s="33">
        <f t="shared" si="9"/>
        <v>1907.3304819395123</v>
      </c>
      <c r="I34" s="33">
        <f t="shared" si="9"/>
        <v>52.550743409439583</v>
      </c>
      <c r="J34" s="33"/>
      <c r="K34" s="33">
        <f t="shared" si="9"/>
        <v>45.943061632185092</v>
      </c>
      <c r="L34" s="41"/>
      <c r="M34" s="33">
        <f>M33+M32</f>
        <v>11028.354032064191</v>
      </c>
      <c r="N34" s="33">
        <f t="shared" ref="N34:R34" si="10">N33+N32</f>
        <v>6343.3359574813903</v>
      </c>
      <c r="O34" s="33">
        <f t="shared" si="10"/>
        <v>9626.4692353245591</v>
      </c>
      <c r="P34" s="33">
        <f t="shared" si="10"/>
        <v>73.002414149377614</v>
      </c>
      <c r="Q34" s="33">
        <f t="shared" si="10"/>
        <v>405.33599318895807</v>
      </c>
      <c r="R34" s="33">
        <f t="shared" si="10"/>
        <v>5292.0180543109636</v>
      </c>
      <c r="S34" s="33">
        <f>S33+S32</f>
        <v>557.78151981108761</v>
      </c>
      <c r="T34" s="33">
        <f t="shared" ref="T34:Z34" si="11">T33+T32</f>
        <v>105.69222350466119</v>
      </c>
      <c r="U34" s="33">
        <f t="shared" si="11"/>
        <v>79.831738325074966</v>
      </c>
      <c r="V34" s="33">
        <f t="shared" si="11"/>
        <v>0</v>
      </c>
      <c r="W34" s="33">
        <f t="shared" si="11"/>
        <v>0</v>
      </c>
      <c r="X34" s="33">
        <f t="shared" si="11"/>
        <v>292.67627461659578</v>
      </c>
      <c r="Y34" s="33">
        <f t="shared" si="11"/>
        <v>492.46600000000001</v>
      </c>
      <c r="Z34" s="33">
        <f t="shared" si="11"/>
        <v>119.39426212128654</v>
      </c>
      <c r="AA34" s="33"/>
      <c r="AB34" s="33"/>
    </row>
    <row r="35" spans="2:30" s="19" customFormat="1" ht="17.100000000000001" customHeight="1" x14ac:dyDescent="0.25">
      <c r="B35" s="42" t="s">
        <v>54</v>
      </c>
      <c r="C35" s="43">
        <f>IFERROR(C25/C12, " ")</f>
        <v>0</v>
      </c>
      <c r="D35" s="43" t="str">
        <f t="shared" ref="D35:Z35" si="12">IFERROR(D25/D12, " ")</f>
        <v xml:space="preserve"> </v>
      </c>
      <c r="E35" s="43">
        <f t="shared" si="12"/>
        <v>8.7078930438959048E-2</v>
      </c>
      <c r="F35" s="43">
        <f t="shared" si="12"/>
        <v>0</v>
      </c>
      <c r="G35" s="43">
        <f t="shared" si="12"/>
        <v>1.5092965398019122E-16</v>
      </c>
      <c r="H35" s="43">
        <f t="shared" si="12"/>
        <v>0</v>
      </c>
      <c r="I35" s="43">
        <f t="shared" si="12"/>
        <v>0</v>
      </c>
      <c r="J35" s="43"/>
      <c r="K35" s="43">
        <f t="shared" si="12"/>
        <v>0</v>
      </c>
      <c r="L35" s="43"/>
      <c r="M35" s="43">
        <f t="shared" si="12"/>
        <v>-4.438566749633588E-18</v>
      </c>
      <c r="N35" s="43">
        <f t="shared" si="12"/>
        <v>3.3809736974568159E-4</v>
      </c>
      <c r="O35" s="43">
        <f t="shared" si="12"/>
        <v>-4.9923554656947922E-3</v>
      </c>
      <c r="P35" s="43">
        <f t="shared" si="12"/>
        <v>2.6651941212096314E-3</v>
      </c>
      <c r="Q35" s="43">
        <f t="shared" si="12"/>
        <v>-9.8166444310846838E-16</v>
      </c>
      <c r="R35" s="43">
        <f t="shared" si="12"/>
        <v>4.3153396805352406E-2</v>
      </c>
      <c r="S35" s="43">
        <f t="shared" si="12"/>
        <v>1.4490877306007936E-16</v>
      </c>
      <c r="T35" s="43">
        <f t="shared" si="12"/>
        <v>1.3445506437448807E-16</v>
      </c>
      <c r="U35" s="43">
        <f t="shared" si="12"/>
        <v>1.7801008738323319E-16</v>
      </c>
      <c r="V35" s="43">
        <f t="shared" si="12"/>
        <v>1.7277559569265286E-2</v>
      </c>
      <c r="W35" s="43" t="str">
        <f t="shared" si="12"/>
        <v xml:space="preserve"> </v>
      </c>
      <c r="X35" s="43">
        <f t="shared" si="12"/>
        <v>0</v>
      </c>
      <c r="Y35" s="43">
        <f t="shared" si="12"/>
        <v>0</v>
      </c>
      <c r="Z35" s="43">
        <f t="shared" si="12"/>
        <v>0</v>
      </c>
      <c r="AA35" s="43"/>
      <c r="AB35" s="43"/>
    </row>
    <row r="36" spans="2:30" x14ac:dyDescent="0.35">
      <c r="M36" s="44"/>
      <c r="O36" s="44"/>
      <c r="P36" s="44"/>
      <c r="R36" s="44"/>
    </row>
    <row r="37" spans="2:30" x14ac:dyDescent="0.35">
      <c r="D37" s="149" t="s">
        <v>0</v>
      </c>
      <c r="E37" s="150"/>
      <c r="F37" s="150"/>
      <c r="G37" s="150"/>
      <c r="H37" s="150"/>
      <c r="I37" s="150"/>
      <c r="J37" s="150"/>
      <c r="K37" s="150"/>
      <c r="L37" s="151"/>
      <c r="M37" s="152" t="s">
        <v>1</v>
      </c>
      <c r="N37" s="153"/>
      <c r="O37" s="153"/>
      <c r="P37" s="153"/>
      <c r="Q37" s="153"/>
      <c r="R37" s="153"/>
      <c r="S37" s="153"/>
      <c r="T37" s="153"/>
      <c r="U37" s="153"/>
      <c r="V37" s="153"/>
      <c r="W37" s="153"/>
      <c r="X37" s="153"/>
      <c r="Y37" s="153"/>
      <c r="Z37" s="153"/>
      <c r="AA37" s="154"/>
    </row>
    <row r="38" spans="2:30" ht="45.75" customHeight="1" x14ac:dyDescent="0.35">
      <c r="B38" s="2" t="s">
        <v>114</v>
      </c>
      <c r="C38" s="3" t="s">
        <v>83</v>
      </c>
      <c r="D38" s="3" t="s">
        <v>84</v>
      </c>
      <c r="E38" s="3" t="s">
        <v>85</v>
      </c>
      <c r="F38" s="3" t="s">
        <v>86</v>
      </c>
      <c r="G38" s="3" t="s">
        <v>87</v>
      </c>
      <c r="H38" s="113" t="s">
        <v>124</v>
      </c>
      <c r="I38" s="3" t="s">
        <v>89</v>
      </c>
      <c r="J38" s="3" t="s">
        <v>90</v>
      </c>
      <c r="K38" s="3" t="s">
        <v>125</v>
      </c>
      <c r="L38" s="3" t="s">
        <v>10</v>
      </c>
      <c r="M38" s="3" t="s">
        <v>92</v>
      </c>
      <c r="N38" s="3" t="s">
        <v>93</v>
      </c>
      <c r="O38" s="3" t="s">
        <v>94</v>
      </c>
      <c r="P38" s="3" t="s">
        <v>95</v>
      </c>
      <c r="Q38" s="3" t="s">
        <v>96</v>
      </c>
      <c r="R38" s="3" t="s">
        <v>97</v>
      </c>
      <c r="S38" s="3" t="s">
        <v>98</v>
      </c>
      <c r="T38" s="3" t="s">
        <v>99</v>
      </c>
      <c r="U38" s="3" t="s">
        <v>100</v>
      </c>
      <c r="V38" s="3" t="s">
        <v>101</v>
      </c>
      <c r="W38" s="3" t="s">
        <v>126</v>
      </c>
      <c r="X38" s="113" t="s">
        <v>127</v>
      </c>
      <c r="Y38" s="113" t="s">
        <v>128</v>
      </c>
      <c r="Z38" s="113" t="s">
        <v>129</v>
      </c>
      <c r="AA38" s="3" t="s">
        <v>22</v>
      </c>
      <c r="AB38" s="3" t="s">
        <v>23</v>
      </c>
      <c r="AD38" s="19"/>
    </row>
    <row r="39" spans="2:30" x14ac:dyDescent="0.35">
      <c r="B39" s="46" t="s">
        <v>55</v>
      </c>
      <c r="C39" s="47"/>
      <c r="D39" s="47"/>
      <c r="E39" s="47"/>
      <c r="F39" s="47"/>
      <c r="G39" s="47"/>
      <c r="H39" s="47"/>
      <c r="I39" s="47"/>
      <c r="J39" s="47"/>
      <c r="K39" s="47"/>
      <c r="L39" s="47"/>
      <c r="M39" s="48"/>
      <c r="N39" s="47"/>
      <c r="O39" s="48"/>
      <c r="P39" s="48"/>
      <c r="Q39" s="47"/>
      <c r="R39" s="48"/>
      <c r="S39" s="47"/>
      <c r="T39" s="47"/>
      <c r="U39" s="47"/>
      <c r="V39" s="47"/>
      <c r="W39" s="47"/>
      <c r="X39" s="47"/>
      <c r="Y39" s="47"/>
      <c r="Z39" s="47"/>
      <c r="AA39" s="47"/>
      <c r="AB39" s="49"/>
      <c r="AC39" s="50"/>
    </row>
    <row r="40" spans="2:30" x14ac:dyDescent="0.35">
      <c r="B40" s="51" t="s">
        <v>56</v>
      </c>
      <c r="C40" s="52"/>
      <c r="D40" s="52"/>
      <c r="E40" s="52"/>
      <c r="F40" s="4"/>
      <c r="G40" s="52">
        <v>76.047024120274131</v>
      </c>
      <c r="H40" s="52"/>
      <c r="I40" s="52">
        <v>49.719759136971533</v>
      </c>
      <c r="J40" s="52"/>
      <c r="K40" s="52">
        <v>12.599355653375078</v>
      </c>
      <c r="L40" s="53"/>
      <c r="M40" s="54">
        <v>3085.5587989065543</v>
      </c>
      <c r="N40" s="52">
        <v>2280.9125717726965</v>
      </c>
      <c r="O40" s="54"/>
      <c r="P40" s="54">
        <v>30.269257883116385</v>
      </c>
      <c r="Q40" s="52"/>
      <c r="R40" s="54"/>
      <c r="S40" s="52"/>
      <c r="T40" s="52"/>
      <c r="U40" s="52">
        <v>25.566359887182312</v>
      </c>
      <c r="V40" s="52"/>
      <c r="W40" s="52"/>
      <c r="X40" s="52"/>
      <c r="Y40" s="52"/>
      <c r="Z40" s="52"/>
      <c r="AA40" s="53"/>
      <c r="AB40" s="53"/>
      <c r="AC40" s="50"/>
    </row>
    <row r="41" spans="2:30" x14ac:dyDescent="0.35">
      <c r="B41" s="51" t="s">
        <v>57</v>
      </c>
      <c r="C41" s="52"/>
      <c r="D41" s="52"/>
      <c r="E41" s="52"/>
      <c r="F41" s="4"/>
      <c r="G41" s="52">
        <v>1150.1233670084628</v>
      </c>
      <c r="H41" s="52"/>
      <c r="I41" s="4"/>
      <c r="J41" s="4"/>
      <c r="K41" s="52">
        <v>2.2905448756611815</v>
      </c>
      <c r="L41" s="53"/>
      <c r="M41" s="54">
        <v>700.01967856609679</v>
      </c>
      <c r="N41" s="52">
        <v>1310.059074328208</v>
      </c>
      <c r="O41" s="54"/>
      <c r="P41" s="54">
        <v>42.733156266261219</v>
      </c>
      <c r="Q41" s="52"/>
      <c r="R41" s="54"/>
      <c r="S41" s="52"/>
      <c r="T41" s="52"/>
      <c r="U41" s="52">
        <v>52.87057589723382</v>
      </c>
      <c r="V41" s="52"/>
      <c r="W41" s="52"/>
      <c r="X41" s="52"/>
      <c r="Y41" s="52"/>
      <c r="Z41" s="52"/>
      <c r="AA41" s="53"/>
      <c r="AB41" s="53"/>
      <c r="AC41" s="50"/>
    </row>
    <row r="42" spans="2:30" x14ac:dyDescent="0.35">
      <c r="B42" s="55" t="s">
        <v>58</v>
      </c>
      <c r="C42" s="53"/>
      <c r="D42" s="53"/>
      <c r="E42" s="53"/>
      <c r="F42" s="55"/>
      <c r="G42" s="53">
        <f>SUM(G40:G41)</f>
        <v>1226.1703911287368</v>
      </c>
      <c r="H42" s="52"/>
      <c r="I42" s="53">
        <f t="shared" ref="I42:N42" si="13">SUM(I40:I41)</f>
        <v>49.719759136971533</v>
      </c>
      <c r="J42" s="53"/>
      <c r="K42" s="53">
        <f t="shared" si="13"/>
        <v>14.889900529036259</v>
      </c>
      <c r="L42" s="53"/>
      <c r="M42" s="53">
        <f t="shared" si="13"/>
        <v>3785.5784774726512</v>
      </c>
      <c r="N42" s="53">
        <f t="shared" si="13"/>
        <v>3590.9716461009048</v>
      </c>
      <c r="O42" s="54"/>
      <c r="P42" s="53">
        <f>SUM(P40:P41)</f>
        <v>73.0024141493776</v>
      </c>
      <c r="Q42" s="52"/>
      <c r="R42" s="54"/>
      <c r="S42" s="52"/>
      <c r="T42" s="52"/>
      <c r="U42" s="53">
        <f>SUM(U40:U41)</f>
        <v>78.436935784416136</v>
      </c>
      <c r="V42" s="52"/>
      <c r="W42" s="52"/>
      <c r="X42" s="52"/>
      <c r="Y42" s="52"/>
      <c r="Z42" s="52"/>
      <c r="AA42" s="53"/>
      <c r="AB42" s="53"/>
      <c r="AC42" s="50"/>
    </row>
    <row r="43" spans="2:30" x14ac:dyDescent="0.35">
      <c r="B43" s="51" t="s">
        <v>59</v>
      </c>
      <c r="C43" s="52"/>
      <c r="D43" s="52"/>
      <c r="E43" s="52"/>
      <c r="F43" s="4"/>
      <c r="G43" s="4"/>
      <c r="H43" s="52"/>
      <c r="I43" s="52"/>
      <c r="J43" s="52"/>
      <c r="K43" s="52"/>
      <c r="L43" s="53"/>
      <c r="M43" s="54">
        <v>186.85648029992228</v>
      </c>
      <c r="N43" s="52">
        <v>196.66012121675902</v>
      </c>
      <c r="O43" s="54">
        <v>0.10230299508781984</v>
      </c>
      <c r="P43" s="54"/>
      <c r="Q43" s="52"/>
      <c r="R43" s="54"/>
      <c r="S43" s="52"/>
      <c r="T43" s="52"/>
      <c r="U43" s="52">
        <v>1.3948025406588342</v>
      </c>
      <c r="V43" s="52"/>
      <c r="W43" s="52"/>
      <c r="X43" s="52"/>
      <c r="Y43" s="52"/>
      <c r="Z43" s="52"/>
      <c r="AA43" s="53"/>
      <c r="AB43" s="53"/>
      <c r="AC43" s="50"/>
    </row>
    <row r="44" spans="2:30" x14ac:dyDescent="0.35">
      <c r="B44" s="51" t="s">
        <v>60</v>
      </c>
      <c r="C44" s="52"/>
      <c r="D44" s="52"/>
      <c r="E44" s="52"/>
      <c r="F44" s="4"/>
      <c r="G44" s="52">
        <v>7.9590035465779474E-2</v>
      </c>
      <c r="H44" s="52"/>
      <c r="I44" s="52">
        <v>2.8309842724680521</v>
      </c>
      <c r="J44" s="52"/>
      <c r="K44" s="52"/>
      <c r="L44" s="53"/>
      <c r="M44" s="54">
        <v>760.25718245417522</v>
      </c>
      <c r="N44" s="52">
        <v>183.57123699981997</v>
      </c>
      <c r="O44" s="54"/>
      <c r="P44" s="54"/>
      <c r="Q44" s="52"/>
      <c r="R44" s="54">
        <v>147.7239129948191</v>
      </c>
      <c r="S44" s="52"/>
      <c r="T44" s="52"/>
      <c r="U44" s="4"/>
      <c r="V44" s="52"/>
      <c r="W44" s="52"/>
      <c r="X44" s="52"/>
      <c r="Y44" s="52"/>
      <c r="Z44" s="52"/>
      <c r="AA44" s="53"/>
      <c r="AB44" s="53"/>
      <c r="AC44" s="50"/>
    </row>
    <row r="45" spans="2:30" x14ac:dyDescent="0.35">
      <c r="B45" s="51" t="s">
        <v>61</v>
      </c>
      <c r="C45" s="52"/>
      <c r="D45" s="52"/>
      <c r="E45" s="52"/>
      <c r="F45" s="4"/>
      <c r="G45" s="52"/>
      <c r="H45" s="52"/>
      <c r="I45" s="52"/>
      <c r="J45" s="52"/>
      <c r="K45" s="52"/>
      <c r="L45" s="53"/>
      <c r="M45" s="54">
        <v>1048.8083229646561</v>
      </c>
      <c r="N45" s="52">
        <v>107.60377913102887</v>
      </c>
      <c r="O45" s="54"/>
      <c r="P45" s="54"/>
      <c r="Q45" s="52"/>
      <c r="R45" s="54"/>
      <c r="S45" s="52"/>
      <c r="T45" s="52"/>
      <c r="U45" s="52"/>
      <c r="V45" s="52"/>
      <c r="W45" s="52"/>
      <c r="X45" s="52"/>
      <c r="Y45" s="52"/>
      <c r="Z45" s="52"/>
      <c r="AA45" s="53"/>
      <c r="AB45" s="53"/>
      <c r="AC45" s="50"/>
    </row>
    <row r="46" spans="2:30" x14ac:dyDescent="0.35">
      <c r="B46" s="56" t="s">
        <v>141</v>
      </c>
      <c r="C46" s="52"/>
      <c r="D46" s="52"/>
      <c r="E46" s="52"/>
      <c r="F46" s="4"/>
      <c r="G46" s="53">
        <f>SUM(G43:G45)</f>
        <v>7.9590035465779474E-2</v>
      </c>
      <c r="H46" s="52"/>
      <c r="I46" s="53">
        <f>SUM(I43:I45)</f>
        <v>2.8309842724680521</v>
      </c>
      <c r="J46" s="53"/>
      <c r="K46" s="52"/>
      <c r="L46" s="53"/>
      <c r="M46" s="53">
        <f>SUM(M43:M45)</f>
        <v>1995.9219857187536</v>
      </c>
      <c r="N46" s="53">
        <f t="shared" ref="N46:X46" si="14">SUM(N43:N45)</f>
        <v>487.83513734760788</v>
      </c>
      <c r="O46" s="53">
        <f t="shared" si="14"/>
        <v>0.10230299508781984</v>
      </c>
      <c r="P46" s="53">
        <f t="shared" si="14"/>
        <v>0</v>
      </c>
      <c r="Q46" s="53">
        <f t="shared" si="14"/>
        <v>0</v>
      </c>
      <c r="R46" s="53">
        <f t="shared" si="14"/>
        <v>147.7239129948191</v>
      </c>
      <c r="S46" s="53">
        <f t="shared" si="14"/>
        <v>0</v>
      </c>
      <c r="T46" s="53">
        <f t="shared" si="14"/>
        <v>0</v>
      </c>
      <c r="U46" s="53">
        <f t="shared" si="14"/>
        <v>1.3948025406588342</v>
      </c>
      <c r="V46" s="53">
        <f t="shared" si="14"/>
        <v>0</v>
      </c>
      <c r="W46" s="53">
        <f t="shared" si="14"/>
        <v>0</v>
      </c>
      <c r="X46" s="53">
        <f t="shared" si="14"/>
        <v>0</v>
      </c>
      <c r="Y46" s="53"/>
      <c r="Z46" s="53"/>
      <c r="AA46" s="53"/>
      <c r="AB46" s="53"/>
      <c r="AC46" s="50"/>
    </row>
    <row r="47" spans="2:30" x14ac:dyDescent="0.35">
      <c r="B47" s="51" t="s">
        <v>63</v>
      </c>
      <c r="C47" s="52"/>
      <c r="D47" s="52">
        <v>0</v>
      </c>
      <c r="E47" s="52"/>
      <c r="F47" s="4"/>
      <c r="G47" s="52"/>
      <c r="H47" s="52">
        <v>1907.3304819395123</v>
      </c>
      <c r="I47" s="52"/>
      <c r="J47" s="52"/>
      <c r="K47" s="52"/>
      <c r="L47" s="53"/>
      <c r="M47" s="54">
        <v>76.693387524675316</v>
      </c>
      <c r="N47" s="67">
        <v>0</v>
      </c>
      <c r="O47" s="54"/>
      <c r="P47" s="54"/>
      <c r="Q47" s="52"/>
      <c r="R47" s="54">
        <v>134.03820110053775</v>
      </c>
      <c r="S47" s="52">
        <v>0</v>
      </c>
      <c r="T47" s="52"/>
      <c r="U47" s="52"/>
      <c r="V47" s="52"/>
      <c r="W47" s="52"/>
      <c r="X47" s="52"/>
      <c r="Y47" s="52"/>
      <c r="Z47" s="52"/>
      <c r="AA47" s="53"/>
      <c r="AB47" s="53"/>
      <c r="AC47" s="50"/>
    </row>
    <row r="48" spans="2:30" x14ac:dyDescent="0.35">
      <c r="B48" s="51" t="s">
        <v>64</v>
      </c>
      <c r="C48" s="52"/>
      <c r="D48" s="52">
        <v>0</v>
      </c>
      <c r="E48" s="52">
        <v>0</v>
      </c>
      <c r="F48" s="4"/>
      <c r="G48" s="52"/>
      <c r="H48" s="52"/>
      <c r="I48" s="52"/>
      <c r="J48" s="52"/>
      <c r="K48" s="52">
        <v>31.053161103148831</v>
      </c>
      <c r="L48" s="53"/>
      <c r="M48" s="54">
        <v>960.72073933320803</v>
      </c>
      <c r="N48" s="52">
        <v>177.08596572659789</v>
      </c>
      <c r="O48" s="54">
        <v>5.4562960741226929</v>
      </c>
      <c r="P48" s="54"/>
      <c r="Q48" s="52"/>
      <c r="R48" s="54">
        <v>122.40065123657961</v>
      </c>
      <c r="S48" s="52">
        <v>175.4885816465459</v>
      </c>
      <c r="T48" s="52"/>
      <c r="U48" s="52"/>
      <c r="V48" s="52"/>
      <c r="W48" s="52"/>
      <c r="X48" s="52"/>
      <c r="Y48" s="52"/>
      <c r="Z48" s="52"/>
      <c r="AA48" s="53"/>
      <c r="AB48" s="53"/>
      <c r="AC48" s="50"/>
    </row>
    <row r="49" spans="2:30" x14ac:dyDescent="0.35">
      <c r="B49" s="51" t="s">
        <v>65</v>
      </c>
      <c r="C49" s="52"/>
      <c r="D49" s="52">
        <v>0</v>
      </c>
      <c r="E49" s="52"/>
      <c r="F49" s="4"/>
      <c r="G49" s="52"/>
      <c r="H49" s="52"/>
      <c r="I49" s="52"/>
      <c r="J49" s="52"/>
      <c r="K49" s="52"/>
      <c r="L49" s="53"/>
      <c r="M49" s="54">
        <v>15.152713326344033</v>
      </c>
      <c r="N49" s="52">
        <v>0.93767365206582631</v>
      </c>
      <c r="O49" s="54"/>
      <c r="P49" s="54"/>
      <c r="Q49" s="52"/>
      <c r="R49" s="54">
        <v>1.1175237909338172</v>
      </c>
      <c r="S49" s="52">
        <v>1.6348673348018745</v>
      </c>
      <c r="T49" s="52"/>
      <c r="U49" s="52"/>
      <c r="V49" s="52"/>
      <c r="W49" s="52"/>
      <c r="X49" s="52"/>
      <c r="Y49" s="52"/>
      <c r="Z49" s="52"/>
      <c r="AA49" s="53"/>
      <c r="AB49" s="53"/>
      <c r="AC49" s="50"/>
    </row>
    <row r="50" spans="2:30" x14ac:dyDescent="0.35">
      <c r="B50" s="51" t="s">
        <v>66</v>
      </c>
      <c r="C50" s="52"/>
      <c r="D50" s="52">
        <v>0</v>
      </c>
      <c r="E50" s="52"/>
      <c r="F50" s="4"/>
      <c r="G50" s="52"/>
      <c r="H50" s="52"/>
      <c r="I50" s="52"/>
      <c r="J50" s="52"/>
      <c r="K50" s="52"/>
      <c r="L50" s="53"/>
      <c r="M50" s="54">
        <v>123.19469941608054</v>
      </c>
      <c r="N50" s="52">
        <v>3.6707671223036351E-2</v>
      </c>
      <c r="O50" s="54"/>
      <c r="P50" s="54"/>
      <c r="Q50" s="52"/>
      <c r="R50" s="54">
        <v>8.2091224205591331</v>
      </c>
      <c r="S50" s="52">
        <v>48.173642236279051</v>
      </c>
      <c r="T50" s="52"/>
      <c r="U50" s="52"/>
      <c r="V50" s="52"/>
      <c r="W50" s="52"/>
      <c r="X50" s="52"/>
      <c r="Y50" s="52"/>
      <c r="Z50" s="52"/>
      <c r="AA50" s="53"/>
      <c r="AB50" s="53"/>
      <c r="AC50" s="50"/>
    </row>
    <row r="51" spans="2:30" x14ac:dyDescent="0.35">
      <c r="B51" s="51" t="s">
        <v>67</v>
      </c>
      <c r="C51" s="52"/>
      <c r="D51" s="52"/>
      <c r="E51" s="52"/>
      <c r="F51" s="4"/>
      <c r="G51" s="52"/>
      <c r="H51" s="52"/>
      <c r="I51" s="52"/>
      <c r="J51" s="52"/>
      <c r="K51" s="52"/>
      <c r="L51" s="53"/>
      <c r="M51" s="54">
        <v>151.08425291395446</v>
      </c>
      <c r="N51" s="52">
        <v>10.192648711572906</v>
      </c>
      <c r="O51" s="54"/>
      <c r="P51" s="54"/>
      <c r="Q51" s="52"/>
      <c r="R51" s="54"/>
      <c r="S51" s="52">
        <v>74.626497188849783</v>
      </c>
      <c r="T51" s="52"/>
      <c r="U51" s="52"/>
      <c r="V51" s="52"/>
      <c r="W51" s="52"/>
      <c r="X51" s="52"/>
      <c r="Y51" s="52"/>
      <c r="Z51" s="52"/>
      <c r="AA51" s="53"/>
      <c r="AB51" s="53"/>
      <c r="AC51" s="50"/>
    </row>
    <row r="52" spans="2:30" x14ac:dyDescent="0.35">
      <c r="B52" s="51" t="s">
        <v>68</v>
      </c>
      <c r="C52" s="52"/>
      <c r="D52" s="52">
        <v>0</v>
      </c>
      <c r="E52" s="52"/>
      <c r="F52" s="4"/>
      <c r="G52" s="52"/>
      <c r="H52" s="52"/>
      <c r="I52" s="52"/>
      <c r="J52" s="52"/>
      <c r="K52" s="52"/>
      <c r="L52" s="53"/>
      <c r="M52" s="54">
        <v>444.9415977701438</v>
      </c>
      <c r="N52" s="52">
        <v>1.0179934853844359</v>
      </c>
      <c r="O52" s="54"/>
      <c r="P52" s="54"/>
      <c r="Q52" s="52"/>
      <c r="R52" s="54">
        <v>143.00902706628548</v>
      </c>
      <c r="S52" s="52">
        <v>6.617092929340143</v>
      </c>
      <c r="T52" s="52"/>
      <c r="U52" s="52"/>
      <c r="V52" s="52"/>
      <c r="W52" s="52"/>
      <c r="X52" s="52"/>
      <c r="Y52" s="52"/>
      <c r="Z52" s="52"/>
      <c r="AA52" s="53"/>
      <c r="AB52" s="53"/>
      <c r="AC52" s="50"/>
    </row>
    <row r="53" spans="2:30" x14ac:dyDescent="0.35">
      <c r="B53" s="51" t="s">
        <v>69</v>
      </c>
      <c r="C53" s="52"/>
      <c r="D53" s="52">
        <v>0</v>
      </c>
      <c r="E53" s="52">
        <v>57.480857058672321</v>
      </c>
      <c r="F53" s="4"/>
      <c r="G53" s="52"/>
      <c r="H53" s="52"/>
      <c r="I53" s="52"/>
      <c r="J53" s="52"/>
      <c r="K53" s="52"/>
      <c r="L53" s="53"/>
      <c r="M53" s="54">
        <v>1049.7284786033915</v>
      </c>
      <c r="N53" s="52">
        <v>49.693090927593715</v>
      </c>
      <c r="O53" s="52">
        <v>0.12626349035327133</v>
      </c>
      <c r="P53" s="52"/>
      <c r="Q53" s="52"/>
      <c r="R53" s="54">
        <v>83.882360904587586</v>
      </c>
      <c r="S53" s="52">
        <v>242.04689685710119</v>
      </c>
      <c r="T53" s="52">
        <v>105.69222350466119</v>
      </c>
      <c r="U53" s="52"/>
      <c r="V53" s="52"/>
      <c r="W53" s="52"/>
      <c r="X53" s="52"/>
      <c r="Y53" s="52"/>
      <c r="Z53" s="52"/>
      <c r="AA53" s="53"/>
      <c r="AB53" s="53"/>
      <c r="AC53" s="50"/>
    </row>
    <row r="54" spans="2:30" x14ac:dyDescent="0.35">
      <c r="B54" s="51" t="s">
        <v>70</v>
      </c>
      <c r="C54" s="52"/>
      <c r="D54" s="52">
        <v>0</v>
      </c>
      <c r="E54" s="52"/>
      <c r="F54" s="4"/>
      <c r="G54" s="52"/>
      <c r="H54" s="52"/>
      <c r="I54" s="52"/>
      <c r="J54" s="52"/>
      <c r="K54" s="52"/>
      <c r="L54" s="53"/>
      <c r="M54" s="54">
        <v>198.04504331046402</v>
      </c>
      <c r="N54" s="52">
        <v>50.211435138279946</v>
      </c>
      <c r="O54" s="52">
        <v>0.31694827549014642</v>
      </c>
      <c r="P54" s="52"/>
      <c r="Q54" s="52"/>
      <c r="R54" s="54">
        <v>27.142740282018604</v>
      </c>
      <c r="S54" s="4"/>
      <c r="T54" s="52"/>
      <c r="U54" s="52"/>
      <c r="V54" s="52"/>
      <c r="W54" s="52"/>
      <c r="X54" s="52"/>
      <c r="Y54" s="52"/>
      <c r="Z54" s="52"/>
      <c r="AA54" s="53"/>
      <c r="AB54" s="53"/>
      <c r="AC54" s="50"/>
    </row>
    <row r="55" spans="2:30" x14ac:dyDescent="0.35">
      <c r="B55" s="51" t="s">
        <v>71</v>
      </c>
      <c r="C55" s="52"/>
      <c r="D55" s="52">
        <v>0</v>
      </c>
      <c r="E55" s="52"/>
      <c r="F55" s="4"/>
      <c r="G55" s="52"/>
      <c r="H55" s="52"/>
      <c r="I55" s="52"/>
      <c r="J55" s="52"/>
      <c r="K55" s="52"/>
      <c r="L55" s="53"/>
      <c r="M55" s="54">
        <v>928.80552864861397</v>
      </c>
      <c r="N55" s="52">
        <v>62.912292040313993</v>
      </c>
      <c r="O55" s="52"/>
      <c r="P55" s="52"/>
      <c r="Q55" s="52"/>
      <c r="R55" s="54">
        <v>313.84675751355348</v>
      </c>
      <c r="S55" s="52">
        <v>9.1939416181697187</v>
      </c>
      <c r="T55" s="52"/>
      <c r="U55" s="52"/>
      <c r="V55" s="52"/>
      <c r="W55" s="52"/>
      <c r="X55" s="52"/>
      <c r="Y55" s="52"/>
      <c r="Z55" s="52"/>
      <c r="AA55" s="53"/>
      <c r="AB55" s="53"/>
      <c r="AC55" s="50"/>
      <c r="AD55" s="57"/>
    </row>
    <row r="56" spans="2:30" x14ac:dyDescent="0.35">
      <c r="B56" s="56" t="s">
        <v>136</v>
      </c>
      <c r="C56" s="52"/>
      <c r="D56" s="53">
        <f>SUM(D47:D55)</f>
        <v>0</v>
      </c>
      <c r="E56" s="53">
        <f t="shared" ref="E56" si="15">SUM(E47:E55)</f>
        <v>57.480857058672321</v>
      </c>
      <c r="F56" s="53">
        <f t="shared" ref="F56:K56" si="16">SUM(F47:F55)</f>
        <v>0</v>
      </c>
      <c r="G56" s="53">
        <f t="shared" si="16"/>
        <v>0</v>
      </c>
      <c r="H56" s="53">
        <f t="shared" si="16"/>
        <v>1907.3304819395123</v>
      </c>
      <c r="I56" s="53">
        <f t="shared" si="16"/>
        <v>0</v>
      </c>
      <c r="J56" s="53"/>
      <c r="K56" s="53">
        <f t="shared" si="16"/>
        <v>31.053161103148831</v>
      </c>
      <c r="L56" s="53"/>
      <c r="M56" s="53">
        <f>SUM(M47:M55)</f>
        <v>3948.3664408468749</v>
      </c>
      <c r="N56" s="53">
        <f t="shared" ref="N56:X56" si="17">SUM(N47:N55)</f>
        <v>352.08780735303179</v>
      </c>
      <c r="O56" s="53">
        <f t="shared" si="17"/>
        <v>5.8995078399661107</v>
      </c>
      <c r="P56" s="53">
        <f t="shared" si="17"/>
        <v>0</v>
      </c>
      <c r="Q56" s="53">
        <f t="shared" si="17"/>
        <v>0</v>
      </c>
      <c r="R56" s="53">
        <f t="shared" si="17"/>
        <v>833.64638431505546</v>
      </c>
      <c r="S56" s="53">
        <f t="shared" si="17"/>
        <v>557.78151981108761</v>
      </c>
      <c r="T56" s="53">
        <f t="shared" si="17"/>
        <v>105.69222350466119</v>
      </c>
      <c r="U56" s="53">
        <f t="shared" si="17"/>
        <v>0</v>
      </c>
      <c r="V56" s="53">
        <f t="shared" si="17"/>
        <v>0</v>
      </c>
      <c r="W56" s="53">
        <f t="shared" si="17"/>
        <v>0</v>
      </c>
      <c r="X56" s="53">
        <f t="shared" si="17"/>
        <v>0</v>
      </c>
      <c r="Y56" s="53"/>
      <c r="Z56" s="53"/>
      <c r="AA56" s="53"/>
      <c r="AB56" s="53"/>
      <c r="AC56" s="50"/>
      <c r="AD56" s="57"/>
    </row>
    <row r="57" spans="2:30" x14ac:dyDescent="0.35">
      <c r="B57" s="56" t="s">
        <v>135</v>
      </c>
      <c r="C57" s="53">
        <f>+C58+C59+C60</f>
        <v>0</v>
      </c>
      <c r="D57" s="53">
        <f t="shared" ref="D57:N57" si="18">+D58+D59+D60</f>
        <v>0</v>
      </c>
      <c r="E57" s="53">
        <f t="shared" si="18"/>
        <v>0</v>
      </c>
      <c r="F57" s="53">
        <f t="shared" si="18"/>
        <v>0</v>
      </c>
      <c r="G57" s="53">
        <f t="shared" si="18"/>
        <v>0</v>
      </c>
      <c r="H57" s="53">
        <f t="shared" si="18"/>
        <v>0</v>
      </c>
      <c r="I57" s="53">
        <f t="shared" si="18"/>
        <v>0</v>
      </c>
      <c r="J57" s="53">
        <f t="shared" si="18"/>
        <v>0</v>
      </c>
      <c r="K57" s="53">
        <f t="shared" si="18"/>
        <v>0</v>
      </c>
      <c r="L57" s="53"/>
      <c r="M57" s="53">
        <f t="shared" si="18"/>
        <v>0</v>
      </c>
      <c r="N57" s="53">
        <f t="shared" si="18"/>
        <v>1784.1568665754276</v>
      </c>
      <c r="O57" s="53">
        <f t="shared" ref="O57" si="19">+O58+O59+O60</f>
        <v>8304.948386276139</v>
      </c>
      <c r="P57" s="53">
        <f t="shared" ref="P57" si="20">+P58+P59+P60</f>
        <v>0</v>
      </c>
      <c r="Q57" s="53">
        <f t="shared" ref="Q57" si="21">+Q58+Q59+Q60</f>
        <v>405.33599318895807</v>
      </c>
      <c r="R57" s="53">
        <f t="shared" ref="R57" si="22">+R58+R59+R60</f>
        <v>3943.7008482571996</v>
      </c>
      <c r="S57" s="53">
        <f t="shared" ref="S57" si="23">+S58+S59+S60</f>
        <v>0</v>
      </c>
      <c r="T57" s="53">
        <f t="shared" ref="T57" si="24">+T58+T59+T60</f>
        <v>0</v>
      </c>
      <c r="U57" s="53">
        <f t="shared" ref="U57" si="25">+U58+U59+U60</f>
        <v>0</v>
      </c>
      <c r="V57" s="53">
        <f t="shared" ref="V57" si="26">+V58+V59+V60</f>
        <v>0</v>
      </c>
      <c r="W57" s="53">
        <f t="shared" ref="W57" si="27">+W58+W59+W60</f>
        <v>0</v>
      </c>
      <c r="X57" s="53">
        <f t="shared" ref="X57" si="28">+X58+X59+X60</f>
        <v>0</v>
      </c>
      <c r="Y57" s="53">
        <f t="shared" ref="Y57" si="29">+Y58+Y59+Y60</f>
        <v>0</v>
      </c>
      <c r="Z57" s="53">
        <f t="shared" ref="Z57" si="30">+Z58+Z59+Z60</f>
        <v>0</v>
      </c>
      <c r="AA57" s="53"/>
      <c r="AB57" s="53"/>
      <c r="AC57" s="50"/>
    </row>
    <row r="58" spans="2:30" x14ac:dyDescent="0.35">
      <c r="B58" s="51" t="s">
        <v>132</v>
      </c>
      <c r="C58" s="52"/>
      <c r="D58" s="52">
        <v>0</v>
      </c>
      <c r="E58" s="52"/>
      <c r="F58" s="4"/>
      <c r="G58" s="52"/>
      <c r="H58" s="52"/>
      <c r="I58" s="52"/>
      <c r="J58" s="52"/>
      <c r="K58" s="52"/>
      <c r="L58" s="53"/>
      <c r="M58" s="53"/>
      <c r="N58" s="52">
        <v>1784.1568665754276</v>
      </c>
      <c r="O58" s="52">
        <v>8295.5037718590575</v>
      </c>
      <c r="P58" s="53"/>
      <c r="Q58" s="53"/>
      <c r="R58" s="52">
        <v>3943.7008482571996</v>
      </c>
      <c r="S58" s="53"/>
      <c r="T58" s="53"/>
      <c r="U58" s="53"/>
      <c r="V58" s="53"/>
      <c r="W58" s="52">
        <f>W26</f>
        <v>0</v>
      </c>
      <c r="X58" s="53"/>
      <c r="Y58" s="53"/>
      <c r="Z58" s="53"/>
      <c r="AA58" s="53"/>
      <c r="AB58" s="53"/>
      <c r="AC58" s="50"/>
    </row>
    <row r="59" spans="2:30" x14ac:dyDescent="0.35">
      <c r="B59" s="51" t="s">
        <v>133</v>
      </c>
      <c r="C59" s="52"/>
      <c r="D59" s="52"/>
      <c r="E59" s="52"/>
      <c r="F59" s="4"/>
      <c r="G59" s="52"/>
      <c r="H59" s="52"/>
      <c r="I59" s="52"/>
      <c r="J59" s="52"/>
      <c r="K59" s="52"/>
      <c r="L59" s="53"/>
      <c r="M59" s="53"/>
      <c r="N59" s="53"/>
      <c r="O59" s="52">
        <v>9.4446144170806487</v>
      </c>
      <c r="P59" s="53"/>
      <c r="Q59" s="52">
        <v>405.33599318895807</v>
      </c>
      <c r="R59" s="53"/>
      <c r="S59" s="53"/>
      <c r="T59" s="53"/>
      <c r="U59" s="53"/>
      <c r="V59" s="53"/>
      <c r="W59" s="53"/>
      <c r="X59" s="53"/>
      <c r="Y59" s="53"/>
      <c r="Z59" s="53"/>
      <c r="AA59" s="53"/>
      <c r="AB59" s="53"/>
      <c r="AC59" s="50"/>
    </row>
    <row r="60" spans="2:30" x14ac:dyDescent="0.35">
      <c r="B60" s="51" t="s">
        <v>134</v>
      </c>
      <c r="C60" s="52"/>
      <c r="D60" s="52"/>
      <c r="E60" s="52"/>
      <c r="F60" s="4"/>
      <c r="G60" s="52"/>
      <c r="H60" s="52"/>
      <c r="I60" s="52"/>
      <c r="J60" s="52"/>
      <c r="K60" s="52"/>
      <c r="L60" s="53"/>
      <c r="M60" s="52">
        <v>0</v>
      </c>
      <c r="N60" s="53"/>
      <c r="O60" s="53"/>
      <c r="P60" s="53"/>
      <c r="Q60" s="53"/>
      <c r="R60" s="53"/>
      <c r="S60" s="53"/>
      <c r="T60" s="53"/>
      <c r="U60" s="53"/>
      <c r="V60" s="53"/>
      <c r="W60" s="53"/>
      <c r="X60" s="53"/>
      <c r="Y60" s="53"/>
      <c r="Z60" s="53"/>
      <c r="AA60" s="53"/>
      <c r="AB60" s="53"/>
      <c r="AC60" s="50"/>
    </row>
    <row r="61" spans="2:30" x14ac:dyDescent="0.35">
      <c r="B61" s="55" t="s">
        <v>139</v>
      </c>
      <c r="C61" s="52"/>
      <c r="D61" s="53"/>
      <c r="E61" s="53"/>
      <c r="F61" s="55"/>
      <c r="G61" s="53"/>
      <c r="H61" s="53"/>
      <c r="I61" s="53"/>
      <c r="J61" s="53"/>
      <c r="K61" s="53"/>
      <c r="L61" s="53"/>
      <c r="M61" s="53">
        <v>1298.4871280259074</v>
      </c>
      <c r="N61" s="55"/>
      <c r="O61" s="55"/>
      <c r="P61" s="53"/>
      <c r="Q61" s="53"/>
      <c r="R61" s="53">
        <v>366.94690874388954</v>
      </c>
      <c r="S61" s="53"/>
      <c r="T61" s="53"/>
      <c r="U61" s="53"/>
      <c r="V61" s="53"/>
      <c r="W61" s="53"/>
      <c r="X61" s="53"/>
      <c r="Y61" s="53"/>
      <c r="Z61" s="53"/>
      <c r="AA61" s="53"/>
      <c r="AB61" s="53"/>
      <c r="AC61" s="50"/>
      <c r="AD61" s="57"/>
    </row>
    <row r="62" spans="2:30" x14ac:dyDescent="0.35">
      <c r="B62" s="55" t="s">
        <v>140</v>
      </c>
      <c r="C62" s="52"/>
      <c r="D62" s="53"/>
      <c r="E62" s="53"/>
      <c r="F62" s="55"/>
      <c r="G62" s="53"/>
      <c r="H62" s="53"/>
      <c r="I62" s="53"/>
      <c r="J62" s="53"/>
      <c r="K62" s="53"/>
      <c r="L62" s="53"/>
      <c r="M62" s="53"/>
      <c r="N62" s="53">
        <v>128.2845001044189</v>
      </c>
      <c r="O62" s="53">
        <v>142.48663601486754</v>
      </c>
      <c r="P62" s="53"/>
      <c r="Q62" s="53"/>
      <c r="R62" s="53"/>
      <c r="S62" s="53"/>
      <c r="T62" s="53"/>
      <c r="U62" s="53"/>
      <c r="V62" s="53"/>
      <c r="W62" s="53"/>
      <c r="X62" s="53"/>
      <c r="Y62" s="53"/>
      <c r="Z62" s="53"/>
      <c r="AA62" s="53"/>
      <c r="AB62" s="53"/>
      <c r="AC62" s="58"/>
    </row>
    <row r="63" spans="2:30" ht="15" customHeight="1" x14ac:dyDescent="0.35">
      <c r="B63" s="59" t="s">
        <v>72</v>
      </c>
      <c r="C63" s="59"/>
      <c r="D63" s="60">
        <f>D42+D46+D56+D57+D61+D62</f>
        <v>0</v>
      </c>
      <c r="E63" s="60">
        <f>E42+E46+E56+E57+E61+E62</f>
        <v>57.480857058672321</v>
      </c>
      <c r="F63" s="60">
        <f t="shared" ref="F63:Z63" si="31">F42+F46+F56+F57+F61+F62</f>
        <v>0</v>
      </c>
      <c r="G63" s="60">
        <f t="shared" si="31"/>
        <v>1226.2499811642026</v>
      </c>
      <c r="H63" s="60">
        <f t="shared" si="31"/>
        <v>1907.3304819395123</v>
      </c>
      <c r="I63" s="60">
        <f t="shared" si="31"/>
        <v>52.550743409439583</v>
      </c>
      <c r="J63" s="60">
        <f t="shared" si="31"/>
        <v>0</v>
      </c>
      <c r="K63" s="60">
        <f t="shared" si="31"/>
        <v>45.943061632185092</v>
      </c>
      <c r="L63" s="60"/>
      <c r="M63" s="60">
        <f>M42+M46+M56+M57+M61+M62</f>
        <v>11028.354032064188</v>
      </c>
      <c r="N63" s="60">
        <f t="shared" si="31"/>
        <v>6343.3359574813912</v>
      </c>
      <c r="O63" s="60">
        <f t="shared" si="31"/>
        <v>8453.4368331260612</v>
      </c>
      <c r="P63" s="60">
        <f t="shared" si="31"/>
        <v>73.0024141493776</v>
      </c>
      <c r="Q63" s="60">
        <f t="shared" si="31"/>
        <v>405.33599318895807</v>
      </c>
      <c r="R63" s="60">
        <f t="shared" si="31"/>
        <v>5292.0180543109636</v>
      </c>
      <c r="S63" s="60">
        <f t="shared" si="31"/>
        <v>557.78151981108761</v>
      </c>
      <c r="T63" s="60">
        <f t="shared" si="31"/>
        <v>105.69222350466119</v>
      </c>
      <c r="U63" s="60">
        <f t="shared" si="31"/>
        <v>79.831738325074966</v>
      </c>
      <c r="V63" s="60">
        <f t="shared" si="31"/>
        <v>0</v>
      </c>
      <c r="W63" s="60">
        <f t="shared" si="31"/>
        <v>0</v>
      </c>
      <c r="X63" s="60">
        <f t="shared" si="31"/>
        <v>0</v>
      </c>
      <c r="Y63" s="60">
        <f t="shared" si="31"/>
        <v>0</v>
      </c>
      <c r="Z63" s="60">
        <f t="shared" si="31"/>
        <v>0</v>
      </c>
      <c r="AA63" s="60"/>
      <c r="AB63" s="61"/>
      <c r="AC63" s="50"/>
    </row>
    <row r="64" spans="2:30" s="47" customFormat="1" x14ac:dyDescent="0.35">
      <c r="B64" s="62"/>
      <c r="C64" s="63"/>
      <c r="D64" s="64"/>
      <c r="E64" s="64"/>
      <c r="F64" s="64"/>
      <c r="G64" s="64"/>
      <c r="H64" s="64"/>
      <c r="I64" s="64"/>
      <c r="J64" s="64"/>
      <c r="K64" s="64"/>
      <c r="L64" s="64"/>
      <c r="M64" s="64"/>
      <c r="N64" s="64"/>
      <c r="O64" s="64"/>
      <c r="P64" s="64"/>
      <c r="Q64" s="64"/>
      <c r="R64" s="64"/>
      <c r="S64" s="64"/>
      <c r="T64" s="64"/>
      <c r="U64" s="64"/>
      <c r="V64" s="64"/>
      <c r="W64" s="64"/>
      <c r="X64" s="64"/>
      <c r="Y64" s="64"/>
      <c r="Z64" s="64"/>
      <c r="AA64" s="64"/>
      <c r="AB64" s="65"/>
      <c r="AC64" s="66"/>
    </row>
    <row r="65" spans="2:34" x14ac:dyDescent="0.35">
      <c r="B65" s="70"/>
    </row>
    <row r="66" spans="2:34" x14ac:dyDescent="0.35">
      <c r="D66" s="149" t="s">
        <v>0</v>
      </c>
      <c r="E66" s="150"/>
      <c r="F66" s="150"/>
      <c r="G66" s="150"/>
      <c r="H66" s="150"/>
      <c r="I66" s="150"/>
      <c r="J66" s="150"/>
      <c r="K66" s="150"/>
      <c r="L66" s="151"/>
      <c r="M66" s="152" t="s">
        <v>1</v>
      </c>
      <c r="N66" s="153"/>
      <c r="O66" s="153"/>
      <c r="P66" s="153"/>
      <c r="Q66" s="153"/>
      <c r="R66" s="153"/>
      <c r="S66" s="153"/>
      <c r="T66" s="153"/>
      <c r="U66" s="153"/>
      <c r="V66" s="153"/>
      <c r="W66" s="153"/>
      <c r="X66" s="153"/>
      <c r="Y66" s="153"/>
      <c r="Z66" s="153"/>
      <c r="AA66" s="154"/>
    </row>
    <row r="67" spans="2:34" ht="40.5" x14ac:dyDescent="0.35">
      <c r="B67" s="2" t="s">
        <v>114</v>
      </c>
      <c r="C67" s="3" t="s">
        <v>83</v>
      </c>
      <c r="D67" s="3" t="s">
        <v>84</v>
      </c>
      <c r="E67" s="3" t="s">
        <v>85</v>
      </c>
      <c r="F67" s="3" t="s">
        <v>86</v>
      </c>
      <c r="G67" s="3" t="s">
        <v>87</v>
      </c>
      <c r="H67" s="113" t="s">
        <v>124</v>
      </c>
      <c r="I67" s="3" t="s">
        <v>89</v>
      </c>
      <c r="J67" s="3" t="s">
        <v>90</v>
      </c>
      <c r="K67" s="3" t="s">
        <v>125</v>
      </c>
      <c r="L67" s="3" t="s">
        <v>10</v>
      </c>
      <c r="M67" s="3" t="s">
        <v>92</v>
      </c>
      <c r="N67" s="3" t="s">
        <v>93</v>
      </c>
      <c r="O67" s="3" t="s">
        <v>94</v>
      </c>
      <c r="P67" s="3" t="s">
        <v>95</v>
      </c>
      <c r="Q67" s="3" t="s">
        <v>96</v>
      </c>
      <c r="R67" s="3" t="s">
        <v>97</v>
      </c>
      <c r="S67" s="3" t="s">
        <v>98</v>
      </c>
      <c r="T67" s="3" t="s">
        <v>99</v>
      </c>
      <c r="U67" s="3" t="s">
        <v>100</v>
      </c>
      <c r="V67" s="3" t="s">
        <v>101</v>
      </c>
      <c r="W67" s="3" t="s">
        <v>126</v>
      </c>
      <c r="X67" s="113" t="s">
        <v>127</v>
      </c>
      <c r="Y67" s="113" t="s">
        <v>128</v>
      </c>
      <c r="Z67" s="113" t="s">
        <v>129</v>
      </c>
      <c r="AA67" s="3" t="s">
        <v>22</v>
      </c>
      <c r="AB67" s="3" t="s">
        <v>23</v>
      </c>
      <c r="AD67" s="19"/>
      <c r="AE67" s="19"/>
      <c r="AF67" s="19"/>
      <c r="AG67" s="19"/>
      <c r="AH67" s="19"/>
    </row>
    <row r="68" spans="2:34" x14ac:dyDescent="0.35">
      <c r="B68" s="46" t="s">
        <v>74</v>
      </c>
      <c r="C68" s="47"/>
      <c r="D68" s="47"/>
      <c r="E68" s="47"/>
      <c r="F68" s="47"/>
      <c r="G68" s="47"/>
      <c r="H68" s="47"/>
      <c r="I68" s="47"/>
      <c r="J68" s="47"/>
      <c r="K68" s="47"/>
      <c r="L68" s="47"/>
      <c r="M68" s="48"/>
      <c r="N68" s="47"/>
      <c r="O68" s="48"/>
      <c r="P68" s="48"/>
      <c r="Q68" s="47"/>
      <c r="R68" s="48"/>
      <c r="S68" s="47"/>
      <c r="T68" s="47"/>
      <c r="U68" s="47"/>
      <c r="V68" s="47"/>
      <c r="W68" s="47"/>
      <c r="X68" s="47"/>
      <c r="Y68" s="47"/>
      <c r="Z68" s="47"/>
      <c r="AA68" s="47"/>
      <c r="AB68" s="47"/>
    </row>
    <row r="69" spans="2:34" x14ac:dyDescent="0.35">
      <c r="B69" s="51" t="s">
        <v>81</v>
      </c>
      <c r="C69" s="52">
        <f>C40*Hoja1!C6</f>
        <v>0</v>
      </c>
      <c r="D69" s="52">
        <f>D40*Hoja1!D6</f>
        <v>0</v>
      </c>
      <c r="E69" s="52">
        <f>E40*Hoja1!E6</f>
        <v>0</v>
      </c>
      <c r="F69" s="52">
        <f>F40*Hoja1!F6</f>
        <v>0</v>
      </c>
      <c r="G69" s="52">
        <f>G40*Hoja1!G6</f>
        <v>7.9734416660110492</v>
      </c>
      <c r="H69" s="52">
        <f>H40*Hoja1!H6</f>
        <v>0</v>
      </c>
      <c r="I69" s="52">
        <f>I40*Hoja1!I6</f>
        <v>10.756921018090532</v>
      </c>
      <c r="J69" s="52"/>
      <c r="K69" s="52">
        <f>K40*Hoja1!J6</f>
        <v>1.2599355653375073</v>
      </c>
      <c r="L69" s="52">
        <f>L40*Hoja1!K6</f>
        <v>0</v>
      </c>
      <c r="M69" s="52">
        <f>M40*Hoja1!L6</f>
        <v>1636.550273321722</v>
      </c>
      <c r="N69" s="52">
        <f>N40*Hoja1!M6</f>
        <v>1025.2396569883367</v>
      </c>
      <c r="O69" s="52">
        <f>O40*Hoja1!N6</f>
        <v>0</v>
      </c>
      <c r="P69" s="52">
        <f>P40*Hoja1!O6</f>
        <v>0.47660230006909032</v>
      </c>
      <c r="Q69" s="52">
        <f>Q40*Hoja1!P6</f>
        <v>0</v>
      </c>
      <c r="R69" s="52">
        <f>R40*Hoja1!Q6</f>
        <v>0</v>
      </c>
      <c r="S69" s="52">
        <f>S40*Hoja1!R6</f>
        <v>0</v>
      </c>
      <c r="T69" s="52">
        <f>T40*Hoja1!S6</f>
        <v>0</v>
      </c>
      <c r="U69" s="52">
        <f>U40*Hoja1!T6</f>
        <v>5.0827338223744301</v>
      </c>
      <c r="V69" s="52">
        <f>V40*Hoja1!U6</f>
        <v>0</v>
      </c>
      <c r="W69" s="52">
        <f>W40*Hoja1!V6</f>
        <v>0</v>
      </c>
      <c r="X69" s="52">
        <f>X40*Hoja1!W6</f>
        <v>0</v>
      </c>
      <c r="Y69" s="52">
        <f>Y40*Hoja1!X6</f>
        <v>0</v>
      </c>
      <c r="Z69" s="52">
        <f>Z40*Hoja1!Y6</f>
        <v>0</v>
      </c>
      <c r="AA69" s="52">
        <f>AA40*Hoja1!Z6</f>
        <v>0</v>
      </c>
      <c r="AB69" s="52">
        <f>AB40*Hoja1!AA6</f>
        <v>0</v>
      </c>
    </row>
    <row r="70" spans="2:34" x14ac:dyDescent="0.35">
      <c r="B70" s="51" t="s">
        <v>57</v>
      </c>
      <c r="C70" s="52">
        <f>C41*Hoja1!C7</f>
        <v>0</v>
      </c>
      <c r="D70" s="52">
        <f>D41*Hoja1!D7</f>
        <v>0</v>
      </c>
      <c r="E70" s="52">
        <f>E41*Hoja1!E7</f>
        <v>0</v>
      </c>
      <c r="F70" s="52">
        <f>F41*Hoja1!F7</f>
        <v>0</v>
      </c>
      <c r="G70" s="52">
        <f>G41*Hoja1!G7</f>
        <v>129.86837850229514</v>
      </c>
      <c r="H70" s="52">
        <f>H41*Hoja1!H7</f>
        <v>0</v>
      </c>
      <c r="I70" s="52">
        <f>I41*Hoja1!I7</f>
        <v>0</v>
      </c>
      <c r="J70" s="52"/>
      <c r="K70" s="52">
        <f>K41*Hoja1!J7</f>
        <v>0.22905448756611815</v>
      </c>
      <c r="L70" s="52">
        <f>L41*Hoja1!K7</f>
        <v>0</v>
      </c>
      <c r="M70" s="52">
        <f>M41*Hoja1!L7</f>
        <v>350.19507550382252</v>
      </c>
      <c r="N70" s="52">
        <f>N41*Hoja1!M7</f>
        <v>586.80598104883575</v>
      </c>
      <c r="O70" s="52">
        <f>O41*Hoja1!N7</f>
        <v>0</v>
      </c>
      <c r="P70" s="52">
        <f>P41*Hoja1!O7</f>
        <v>0.54648679786702659</v>
      </c>
      <c r="Q70" s="52">
        <f>Q41*Hoja1!P7</f>
        <v>0</v>
      </c>
      <c r="R70" s="52">
        <f>R41*Hoja1!Q7</f>
        <v>0</v>
      </c>
      <c r="S70" s="52">
        <f>S41*Hoja1!R7</f>
        <v>0</v>
      </c>
      <c r="T70" s="52">
        <f>T41*Hoja1!S7</f>
        <v>0</v>
      </c>
      <c r="U70" s="52">
        <f>U41*Hoja1!T7</f>
        <v>10.574115179446764</v>
      </c>
      <c r="V70" s="52">
        <f>V41*Hoja1!U7</f>
        <v>0</v>
      </c>
      <c r="W70" s="52">
        <f>W41*Hoja1!V7</f>
        <v>0</v>
      </c>
      <c r="X70" s="52">
        <f>X41*Hoja1!W7</f>
        <v>0</v>
      </c>
      <c r="Y70" s="52">
        <f>Y41*Hoja1!X7</f>
        <v>0</v>
      </c>
      <c r="Z70" s="52">
        <f>Z41*Hoja1!Y7</f>
        <v>0</v>
      </c>
      <c r="AA70" s="52">
        <f>AA41*Hoja1!Z7</f>
        <v>0</v>
      </c>
      <c r="AB70" s="52">
        <f>AB41*Hoja1!AA7</f>
        <v>0</v>
      </c>
    </row>
    <row r="71" spans="2:34" x14ac:dyDescent="0.35">
      <c r="B71" s="55" t="s">
        <v>58</v>
      </c>
      <c r="C71" s="52">
        <f>SUM(C69:C70)</f>
        <v>0</v>
      </c>
      <c r="D71" s="52">
        <f t="shared" ref="D71:AA71" si="32">SUM(D69:D70)</f>
        <v>0</v>
      </c>
      <c r="E71" s="52">
        <f t="shared" si="32"/>
        <v>0</v>
      </c>
      <c r="F71" s="52">
        <f t="shared" si="32"/>
        <v>0</v>
      </c>
      <c r="G71" s="52">
        <f t="shared" si="32"/>
        <v>137.84182016830619</v>
      </c>
      <c r="H71" s="52">
        <f t="shared" si="32"/>
        <v>0</v>
      </c>
      <c r="I71" s="52">
        <f t="shared" si="32"/>
        <v>10.756921018090532</v>
      </c>
      <c r="J71" s="52">
        <f t="shared" si="32"/>
        <v>0</v>
      </c>
      <c r="K71" s="52">
        <f t="shared" si="32"/>
        <v>1.4889900529036255</v>
      </c>
      <c r="L71" s="52">
        <f t="shared" si="32"/>
        <v>0</v>
      </c>
      <c r="M71" s="52">
        <f t="shared" si="32"/>
        <v>1986.7453488255446</v>
      </c>
      <c r="N71" s="52">
        <f t="shared" si="32"/>
        <v>1612.0456380371725</v>
      </c>
      <c r="O71" s="52">
        <f t="shared" si="32"/>
        <v>0</v>
      </c>
      <c r="P71" s="52">
        <f t="shared" si="32"/>
        <v>1.0230890979361169</v>
      </c>
      <c r="Q71" s="52">
        <f t="shared" si="32"/>
        <v>0</v>
      </c>
      <c r="R71" s="52">
        <f t="shared" si="32"/>
        <v>0</v>
      </c>
      <c r="S71" s="52">
        <f t="shared" si="32"/>
        <v>0</v>
      </c>
      <c r="T71" s="52">
        <f t="shared" si="32"/>
        <v>0</v>
      </c>
      <c r="U71" s="52">
        <f t="shared" si="32"/>
        <v>15.656849001821193</v>
      </c>
      <c r="V71" s="52">
        <f t="shared" si="32"/>
        <v>0</v>
      </c>
      <c r="W71" s="52">
        <f t="shared" si="32"/>
        <v>0</v>
      </c>
      <c r="X71" s="52">
        <f t="shared" si="32"/>
        <v>0</v>
      </c>
      <c r="Y71" s="52">
        <f t="shared" ref="Y71:Z71" si="33">SUM(Y69:Y70)</f>
        <v>0</v>
      </c>
      <c r="Z71" s="52">
        <f t="shared" si="33"/>
        <v>0</v>
      </c>
      <c r="AA71" s="52">
        <f t="shared" si="32"/>
        <v>0</v>
      </c>
      <c r="AB71" s="52">
        <f>AB42*Hoja1!AA8</f>
        <v>0</v>
      </c>
    </row>
    <row r="72" spans="2:34" x14ac:dyDescent="0.35">
      <c r="B72" s="51" t="s">
        <v>59</v>
      </c>
      <c r="C72" s="52">
        <f>C43*Hoja1!C9</f>
        <v>0</v>
      </c>
      <c r="D72" s="52">
        <f>D43*Hoja1!D9</f>
        <v>0</v>
      </c>
      <c r="E72" s="52">
        <f>E43*Hoja1!E9</f>
        <v>0</v>
      </c>
      <c r="F72" s="52">
        <f>F43*Hoja1!F9</f>
        <v>0</v>
      </c>
      <c r="G72" s="52">
        <f>G43*Hoja1!G9</f>
        <v>0</v>
      </c>
      <c r="H72" s="52">
        <f>H43*Hoja1!H9</f>
        <v>0</v>
      </c>
      <c r="I72" s="52">
        <f>I43*Hoja1!I9</f>
        <v>0</v>
      </c>
      <c r="J72" s="52"/>
      <c r="K72" s="52">
        <f>K43*Hoja1!J9</f>
        <v>0</v>
      </c>
      <c r="L72" s="52">
        <f>L43*Hoja1!K9</f>
        <v>0</v>
      </c>
      <c r="M72" s="52">
        <f>M43*Hoja1!L9</f>
        <v>112.94913889161658</v>
      </c>
      <c r="N72" s="52">
        <f>N43*Hoja1!M9</f>
        <v>88.497054547541552</v>
      </c>
      <c r="O72" s="52">
        <f>O43*Hoja1!N9</f>
        <v>1.4424722307382596E-2</v>
      </c>
      <c r="P72" s="52">
        <f>P43*Hoja1!O9</f>
        <v>0</v>
      </c>
      <c r="Q72" s="52">
        <f>Q43*Hoja1!P9</f>
        <v>0</v>
      </c>
      <c r="R72" s="52">
        <f>R43*Hoja1!Q9</f>
        <v>0</v>
      </c>
      <c r="S72" s="52">
        <f>S43*Hoja1!R9</f>
        <v>0</v>
      </c>
      <c r="T72" s="52">
        <f>T43*Hoja1!S9</f>
        <v>0</v>
      </c>
      <c r="U72" s="52">
        <f>U43*Hoja1!T9</f>
        <v>0.13948025406588344</v>
      </c>
      <c r="V72" s="52">
        <f>V43*Hoja1!U9</f>
        <v>0</v>
      </c>
      <c r="W72" s="52">
        <f>W43*Hoja1!V9</f>
        <v>0</v>
      </c>
      <c r="X72" s="52">
        <f>X43*Hoja1!W9</f>
        <v>0</v>
      </c>
      <c r="Y72" s="52">
        <f>Y43*Hoja1!X9</f>
        <v>0</v>
      </c>
      <c r="Z72" s="52">
        <f>Z43*Hoja1!Y9</f>
        <v>0</v>
      </c>
      <c r="AA72" s="52">
        <f>AA43*Hoja1!Z9</f>
        <v>0</v>
      </c>
      <c r="AB72" s="52">
        <f>AB43*Hoja1!AA9</f>
        <v>0</v>
      </c>
    </row>
    <row r="73" spans="2:34" x14ac:dyDescent="0.35">
      <c r="B73" s="51" t="s">
        <v>60</v>
      </c>
      <c r="C73" s="52">
        <f>C44*Hoja1!C10</f>
        <v>0</v>
      </c>
      <c r="D73" s="52">
        <f>D44*Hoja1!D10</f>
        <v>0</v>
      </c>
      <c r="E73" s="52">
        <f>E44*Hoja1!E10</f>
        <v>0</v>
      </c>
      <c r="F73" s="52">
        <f>F44*Hoja1!F10</f>
        <v>0</v>
      </c>
      <c r="G73" s="52">
        <f>G44*Hoja1!G10</f>
        <v>1.277493576690885E-2</v>
      </c>
      <c r="H73" s="52">
        <f>H44*Hoja1!H10</f>
        <v>0</v>
      </c>
      <c r="I73" s="52">
        <f>I44*Hoja1!I10</f>
        <v>1.1323937089872209</v>
      </c>
      <c r="J73" s="52"/>
      <c r="K73" s="52">
        <f>K44*Hoja1!J10</f>
        <v>0</v>
      </c>
      <c r="L73" s="52">
        <f>L44*Hoja1!K10</f>
        <v>0</v>
      </c>
      <c r="M73" s="52">
        <f>M44*Hoja1!L10</f>
        <v>451.72542502008559</v>
      </c>
      <c r="N73" s="52">
        <f>N44*Hoja1!M10</f>
        <v>82.789947337622863</v>
      </c>
      <c r="O73" s="52">
        <f>O44*Hoja1!N10</f>
        <v>0</v>
      </c>
      <c r="P73" s="52">
        <f>P44*Hoja1!O10</f>
        <v>0</v>
      </c>
      <c r="Q73" s="52">
        <f>Q44*Hoja1!P10</f>
        <v>0</v>
      </c>
      <c r="R73" s="52">
        <f>R44*Hoja1!Q10</f>
        <v>105.24396241376344</v>
      </c>
      <c r="S73" s="52">
        <f>S44*Hoja1!R10</f>
        <v>0</v>
      </c>
      <c r="T73" s="52">
        <f>T44*Hoja1!S10</f>
        <v>0</v>
      </c>
      <c r="U73" s="52">
        <f>U44*Hoja1!T10</f>
        <v>0</v>
      </c>
      <c r="V73" s="52">
        <f>V44*Hoja1!U10</f>
        <v>0</v>
      </c>
      <c r="W73" s="52">
        <f>W44*Hoja1!V10</f>
        <v>0</v>
      </c>
      <c r="X73" s="52">
        <f>X44*Hoja1!W10</f>
        <v>0</v>
      </c>
      <c r="Y73" s="52">
        <f>Y44*Hoja1!X10</f>
        <v>0</v>
      </c>
      <c r="Z73" s="52">
        <f>Z44*Hoja1!Y10</f>
        <v>0</v>
      </c>
      <c r="AA73" s="52">
        <f>AA44*Hoja1!Z10</f>
        <v>0</v>
      </c>
      <c r="AB73" s="52">
        <f>AB44*Hoja1!AA10</f>
        <v>0</v>
      </c>
    </row>
    <row r="74" spans="2:34" x14ac:dyDescent="0.35">
      <c r="B74" s="51" t="s">
        <v>61</v>
      </c>
      <c r="C74" s="52">
        <f>C45*Hoja1!C11</f>
        <v>0</v>
      </c>
      <c r="D74" s="52">
        <f>D45*Hoja1!D11</f>
        <v>0</v>
      </c>
      <c r="E74" s="52">
        <f>E45*Hoja1!E11</f>
        <v>0</v>
      </c>
      <c r="F74" s="52">
        <f>F45*Hoja1!F11</f>
        <v>0</v>
      </c>
      <c r="G74" s="52">
        <f>G45*Hoja1!G11</f>
        <v>0</v>
      </c>
      <c r="H74" s="52">
        <f>H45*Hoja1!H11</f>
        <v>0</v>
      </c>
      <c r="I74" s="52">
        <f>I45*Hoja1!I11</f>
        <v>0</v>
      </c>
      <c r="J74" s="52"/>
      <c r="K74" s="52">
        <f>K45*Hoja1!J11</f>
        <v>0</v>
      </c>
      <c r="L74" s="52">
        <f>L45*Hoja1!K11</f>
        <v>0</v>
      </c>
      <c r="M74" s="52">
        <f>M45*Hoja1!L11</f>
        <v>472.9957727238924</v>
      </c>
      <c r="N74" s="52">
        <f>N45*Hoja1!M11</f>
        <v>53.801889565514436</v>
      </c>
      <c r="O74" s="52">
        <f>O45*Hoja1!N11</f>
        <v>0</v>
      </c>
      <c r="P74" s="52">
        <f>P45*Hoja1!O11</f>
        <v>0</v>
      </c>
      <c r="Q74" s="52">
        <f>Q45*Hoja1!P11</f>
        <v>0</v>
      </c>
      <c r="R74" s="52">
        <f>R45*Hoja1!Q11</f>
        <v>0</v>
      </c>
      <c r="S74" s="52">
        <f>S45*Hoja1!R11</f>
        <v>0</v>
      </c>
      <c r="T74" s="52">
        <f>T45*Hoja1!S11</f>
        <v>0</v>
      </c>
      <c r="U74" s="52">
        <f>U45*Hoja1!T11</f>
        <v>0</v>
      </c>
      <c r="V74" s="52">
        <f>V45*Hoja1!U11</f>
        <v>0</v>
      </c>
      <c r="W74" s="52">
        <f>W45*Hoja1!V11</f>
        <v>0</v>
      </c>
      <c r="X74" s="52">
        <f>X45*Hoja1!W11</f>
        <v>0</v>
      </c>
      <c r="Y74" s="52">
        <f>Y45*Hoja1!X11</f>
        <v>0</v>
      </c>
      <c r="Z74" s="52">
        <f>Z45*Hoja1!Y11</f>
        <v>0</v>
      </c>
      <c r="AA74" s="52">
        <f>AA45*Hoja1!Z11</f>
        <v>0</v>
      </c>
      <c r="AB74" s="52">
        <f>AB45*Hoja1!AA11</f>
        <v>0</v>
      </c>
    </row>
    <row r="75" spans="2:34" x14ac:dyDescent="0.35">
      <c r="B75" s="56" t="s">
        <v>141</v>
      </c>
      <c r="C75" s="52">
        <f>SUM(C72:C74)</f>
        <v>0</v>
      </c>
      <c r="D75" s="52">
        <f t="shared" ref="D75:AB75" si="34">SUM(D72:D74)</f>
        <v>0</v>
      </c>
      <c r="E75" s="52">
        <f t="shared" si="34"/>
        <v>0</v>
      </c>
      <c r="F75" s="52">
        <f t="shared" si="34"/>
        <v>0</v>
      </c>
      <c r="G75" s="52">
        <f t="shared" si="34"/>
        <v>1.277493576690885E-2</v>
      </c>
      <c r="H75" s="52">
        <f t="shared" si="34"/>
        <v>0</v>
      </c>
      <c r="I75" s="52">
        <f t="shared" si="34"/>
        <v>1.1323937089872209</v>
      </c>
      <c r="J75" s="52">
        <f t="shared" si="34"/>
        <v>0</v>
      </c>
      <c r="K75" s="52">
        <f t="shared" si="34"/>
        <v>0</v>
      </c>
      <c r="L75" s="52">
        <f t="shared" si="34"/>
        <v>0</v>
      </c>
      <c r="M75" s="52">
        <f t="shared" si="34"/>
        <v>1037.6703366355946</v>
      </c>
      <c r="N75" s="52">
        <f t="shared" si="34"/>
        <v>225.08889145067886</v>
      </c>
      <c r="O75" s="52">
        <f t="shared" si="34"/>
        <v>1.4424722307382596E-2</v>
      </c>
      <c r="P75" s="52">
        <f t="shared" si="34"/>
        <v>0</v>
      </c>
      <c r="Q75" s="52">
        <f t="shared" si="34"/>
        <v>0</v>
      </c>
      <c r="R75" s="52">
        <f t="shared" si="34"/>
        <v>105.24396241376344</v>
      </c>
      <c r="S75" s="52">
        <f t="shared" si="34"/>
        <v>0</v>
      </c>
      <c r="T75" s="52">
        <f t="shared" si="34"/>
        <v>0</v>
      </c>
      <c r="U75" s="52">
        <f t="shared" si="34"/>
        <v>0.13948025406588344</v>
      </c>
      <c r="V75" s="52">
        <f t="shared" si="34"/>
        <v>0</v>
      </c>
      <c r="W75" s="52">
        <f t="shared" si="34"/>
        <v>0</v>
      </c>
      <c r="X75" s="52">
        <f t="shared" si="34"/>
        <v>0</v>
      </c>
      <c r="Y75" s="52">
        <f t="shared" ref="Y75:Z75" si="35">SUM(Y72:Y74)</f>
        <v>0</v>
      </c>
      <c r="Z75" s="52">
        <f t="shared" si="35"/>
        <v>0</v>
      </c>
      <c r="AA75" s="52">
        <f t="shared" si="34"/>
        <v>0</v>
      </c>
      <c r="AB75" s="52">
        <f t="shared" si="34"/>
        <v>0</v>
      </c>
    </row>
    <row r="76" spans="2:34" x14ac:dyDescent="0.35">
      <c r="B76" s="51" t="s">
        <v>63</v>
      </c>
      <c r="C76" s="52">
        <f>C47*Hoja1!C13</f>
        <v>0</v>
      </c>
      <c r="D76" s="52">
        <f>D47*Hoja1!D13</f>
        <v>0</v>
      </c>
      <c r="E76" s="52">
        <f>E47*Hoja1!E13</f>
        <v>0</v>
      </c>
      <c r="F76" s="52">
        <f>F47*Hoja1!F13</f>
        <v>0</v>
      </c>
      <c r="G76" s="52">
        <f>G47*Hoja1!G13</f>
        <v>0</v>
      </c>
      <c r="H76" s="52">
        <f>H47*Hoja1!H13</f>
        <v>1239.764813260683</v>
      </c>
      <c r="I76" s="52">
        <f>I47*Hoja1!I13</f>
        <v>0</v>
      </c>
      <c r="J76" s="52"/>
      <c r="K76" s="52">
        <f>K47*Hoja1!J13</f>
        <v>0</v>
      </c>
      <c r="L76" s="52">
        <f>L47*Hoja1!K13</f>
        <v>0</v>
      </c>
      <c r="M76" s="52">
        <f>M47*Hoja1!L13</f>
        <v>63.813623512559815</v>
      </c>
      <c r="N76" s="52">
        <f>N47*Hoja1!M13</f>
        <v>0</v>
      </c>
      <c r="O76" s="52">
        <f>O47*Hoja1!N13</f>
        <v>0</v>
      </c>
      <c r="P76" s="52">
        <f>P47*Hoja1!O13</f>
        <v>0</v>
      </c>
      <c r="Q76" s="52">
        <f>Q47*Hoja1!P13</f>
        <v>0</v>
      </c>
      <c r="R76" s="52">
        <f>R47*Hoja1!Q13</f>
        <v>32.16916826604308</v>
      </c>
      <c r="S76" s="52">
        <f>S47*Hoja1!R13</f>
        <v>0</v>
      </c>
      <c r="T76" s="52">
        <f>T47*Hoja1!S13</f>
        <v>0</v>
      </c>
      <c r="U76" s="52">
        <f>U47*Hoja1!T13</f>
        <v>0</v>
      </c>
      <c r="V76" s="52">
        <f>V47*Hoja1!U13</f>
        <v>0</v>
      </c>
      <c r="W76" s="52">
        <f>W47*Hoja1!V13</f>
        <v>0</v>
      </c>
      <c r="X76" s="52">
        <f>X47*Hoja1!W13</f>
        <v>0</v>
      </c>
      <c r="Y76" s="52">
        <f>Y47*Hoja1!X13</f>
        <v>0</v>
      </c>
      <c r="Z76" s="52">
        <f>Z47*Hoja1!Y13</f>
        <v>0</v>
      </c>
      <c r="AA76" s="52">
        <f>AA47*Hoja1!Z13</f>
        <v>0</v>
      </c>
      <c r="AB76" s="52">
        <f>AB47*Hoja1!AA13</f>
        <v>0</v>
      </c>
    </row>
    <row r="77" spans="2:34" x14ac:dyDescent="0.35">
      <c r="B77" s="51" t="s">
        <v>64</v>
      </c>
      <c r="C77" s="52">
        <f>C48*Hoja1!C14</f>
        <v>0</v>
      </c>
      <c r="D77" s="52">
        <f>D48*Hoja1!D14</f>
        <v>0</v>
      </c>
      <c r="E77" s="52">
        <f>E48*Hoja1!E14</f>
        <v>0</v>
      </c>
      <c r="F77" s="52">
        <f>F48*Hoja1!F14</f>
        <v>0</v>
      </c>
      <c r="G77" s="52">
        <f>G48*Hoja1!G14</f>
        <v>0</v>
      </c>
      <c r="H77" s="52">
        <f>H48*Hoja1!H14</f>
        <v>0</v>
      </c>
      <c r="I77" s="52">
        <f>I48*Hoja1!I14</f>
        <v>0</v>
      </c>
      <c r="J77" s="52"/>
      <c r="K77" s="52">
        <f>K48*Hoja1!J14</f>
        <v>10.868606386102089</v>
      </c>
      <c r="L77" s="52">
        <f>L48*Hoja1!K14</f>
        <v>0</v>
      </c>
      <c r="M77" s="52">
        <f>M48*Hoja1!L14</f>
        <v>763.9601397305421</v>
      </c>
      <c r="N77" s="52">
        <f>N48*Hoja1!M14</f>
        <v>75.307194006009993</v>
      </c>
      <c r="O77" s="52">
        <f>O48*Hoja1!N14</f>
        <v>0.98213329334208466</v>
      </c>
      <c r="P77" s="52">
        <f>P48*Hoja1!O14</f>
        <v>0</v>
      </c>
      <c r="Q77" s="52">
        <f>Q48*Hoja1!P14</f>
        <v>0</v>
      </c>
      <c r="R77" s="52">
        <f>R48*Hoja1!Q14</f>
        <v>80.617669731117289</v>
      </c>
      <c r="S77" s="52">
        <f>S48*Hoja1!R14</f>
        <v>110.55780643732392</v>
      </c>
      <c r="T77" s="52">
        <f>T48*Hoja1!S14</f>
        <v>0</v>
      </c>
      <c r="U77" s="52">
        <f>U48*Hoja1!T14</f>
        <v>0</v>
      </c>
      <c r="V77" s="52">
        <f>V48*Hoja1!U14</f>
        <v>0</v>
      </c>
      <c r="W77" s="52">
        <f>W48*Hoja1!V14</f>
        <v>0</v>
      </c>
      <c r="X77" s="52">
        <f>X48*Hoja1!W14</f>
        <v>0</v>
      </c>
      <c r="Y77" s="52">
        <f>Y48*Hoja1!X14</f>
        <v>0</v>
      </c>
      <c r="Z77" s="52">
        <f>Z48*Hoja1!Y14</f>
        <v>0</v>
      </c>
      <c r="AA77" s="52">
        <f>AA48*Hoja1!Z14</f>
        <v>0</v>
      </c>
      <c r="AB77" s="52">
        <f>AB48*Hoja1!AA14</f>
        <v>0</v>
      </c>
    </row>
    <row r="78" spans="2:34" x14ac:dyDescent="0.35">
      <c r="B78" s="51" t="s">
        <v>65</v>
      </c>
      <c r="C78" s="52">
        <f>C49*Hoja1!C15</f>
        <v>0</v>
      </c>
      <c r="D78" s="52">
        <f>D49*Hoja1!D15</f>
        <v>0</v>
      </c>
      <c r="E78" s="52">
        <f>E49*Hoja1!E15</f>
        <v>0</v>
      </c>
      <c r="F78" s="52">
        <f>F49*Hoja1!F15</f>
        <v>0</v>
      </c>
      <c r="G78" s="52">
        <f>G49*Hoja1!G15</f>
        <v>0</v>
      </c>
      <c r="H78" s="52">
        <f>H49*Hoja1!H15</f>
        <v>0</v>
      </c>
      <c r="I78" s="52">
        <f>I49*Hoja1!I15</f>
        <v>0</v>
      </c>
      <c r="J78" s="52"/>
      <c r="K78" s="52">
        <f>K49*Hoja1!J15</f>
        <v>0</v>
      </c>
      <c r="L78" s="52">
        <f>L49*Hoja1!K15</f>
        <v>0</v>
      </c>
      <c r="M78" s="52">
        <f>M49*Hoja1!L15</f>
        <v>11.484603084661479</v>
      </c>
      <c r="N78" s="52">
        <f>N49*Hoja1!M15</f>
        <v>0.26170004913764783</v>
      </c>
      <c r="O78" s="52">
        <f>O49*Hoja1!N15</f>
        <v>0</v>
      </c>
      <c r="P78" s="52">
        <f>P49*Hoja1!O15</f>
        <v>0</v>
      </c>
      <c r="Q78" s="52">
        <f>Q49*Hoja1!P15</f>
        <v>0</v>
      </c>
      <c r="R78" s="52">
        <f>R49*Hoja1!Q15</f>
        <v>0.73756570201631932</v>
      </c>
      <c r="S78" s="52">
        <f>S49*Hoja1!R15</f>
        <v>1.0299664209251809</v>
      </c>
      <c r="T78" s="52">
        <f>T49*Hoja1!S15</f>
        <v>0</v>
      </c>
      <c r="U78" s="52">
        <f>U49*Hoja1!T15</f>
        <v>0</v>
      </c>
      <c r="V78" s="52">
        <f>V49*Hoja1!U15</f>
        <v>0</v>
      </c>
      <c r="W78" s="52">
        <f>W49*Hoja1!V15</f>
        <v>0</v>
      </c>
      <c r="X78" s="52">
        <f>X49*Hoja1!W15</f>
        <v>0</v>
      </c>
      <c r="Y78" s="52">
        <f>Y49*Hoja1!X15</f>
        <v>0</v>
      </c>
      <c r="Z78" s="52">
        <f>Z49*Hoja1!Y15</f>
        <v>0</v>
      </c>
      <c r="AA78" s="52">
        <f>AA49*Hoja1!Z15</f>
        <v>0</v>
      </c>
      <c r="AB78" s="52">
        <f>AB49*Hoja1!AA15</f>
        <v>0</v>
      </c>
    </row>
    <row r="79" spans="2:34" x14ac:dyDescent="0.35">
      <c r="B79" s="51" t="s">
        <v>66</v>
      </c>
      <c r="C79" s="52">
        <f>C50*Hoja1!C16</f>
        <v>0</v>
      </c>
      <c r="D79" s="52">
        <f>D50*Hoja1!D16</f>
        <v>0</v>
      </c>
      <c r="E79" s="52">
        <f>E50*Hoja1!E16</f>
        <v>0</v>
      </c>
      <c r="F79" s="52">
        <f>F50*Hoja1!F16</f>
        <v>0</v>
      </c>
      <c r="G79" s="52">
        <f>G50*Hoja1!G16</f>
        <v>0</v>
      </c>
      <c r="H79" s="52">
        <f>H50*Hoja1!H16</f>
        <v>0</v>
      </c>
      <c r="I79" s="52">
        <f>I50*Hoja1!I16</f>
        <v>0</v>
      </c>
      <c r="J79" s="52"/>
      <c r="K79" s="52">
        <f>K50*Hoja1!J16</f>
        <v>0</v>
      </c>
      <c r="L79" s="52">
        <f>L50*Hoja1!K16</f>
        <v>0</v>
      </c>
      <c r="M79" s="52">
        <f>M50*Hoja1!L16</f>
        <v>99.893715148921828</v>
      </c>
      <c r="N79" s="52">
        <f>N50*Hoja1!M16</f>
        <v>2.3125832870512897E-2</v>
      </c>
      <c r="O79" s="52">
        <f>O50*Hoja1!N16</f>
        <v>0</v>
      </c>
      <c r="P79" s="52">
        <f>P50*Hoja1!O16</f>
        <v>0</v>
      </c>
      <c r="Q79" s="52">
        <f>Q50*Hoja1!P16</f>
        <v>0</v>
      </c>
      <c r="R79" s="52">
        <f>R50*Hoja1!Q16</f>
        <v>5.418020797569028</v>
      </c>
      <c r="S79" s="52">
        <f>S50*Hoja1!R16</f>
        <v>30.349394608855803</v>
      </c>
      <c r="T79" s="52">
        <f>T50*Hoja1!S16</f>
        <v>0</v>
      </c>
      <c r="U79" s="52">
        <f>U50*Hoja1!T16</f>
        <v>0</v>
      </c>
      <c r="V79" s="52">
        <f>V50*Hoja1!U16</f>
        <v>0</v>
      </c>
      <c r="W79" s="52">
        <f>W50*Hoja1!V16</f>
        <v>0</v>
      </c>
      <c r="X79" s="52">
        <f>X50*Hoja1!W16</f>
        <v>0</v>
      </c>
      <c r="Y79" s="52">
        <f>Y50*Hoja1!X16</f>
        <v>0</v>
      </c>
      <c r="Z79" s="52">
        <f>Z50*Hoja1!Y16</f>
        <v>0</v>
      </c>
      <c r="AA79" s="52">
        <f>AA50*Hoja1!Z16</f>
        <v>0</v>
      </c>
      <c r="AB79" s="52">
        <f>AB50*Hoja1!AA16</f>
        <v>0</v>
      </c>
    </row>
    <row r="80" spans="2:34" x14ac:dyDescent="0.35">
      <c r="B80" s="51" t="s">
        <v>67</v>
      </c>
      <c r="C80" s="52">
        <f>C51*Hoja1!C17</f>
        <v>0</v>
      </c>
      <c r="D80" s="52">
        <f>D51*Hoja1!D17</f>
        <v>0</v>
      </c>
      <c r="E80" s="52">
        <f>E51*Hoja1!E17</f>
        <v>0</v>
      </c>
      <c r="F80" s="52">
        <f>F51*Hoja1!F17</f>
        <v>0</v>
      </c>
      <c r="G80" s="52">
        <f>G51*Hoja1!G17</f>
        <v>0</v>
      </c>
      <c r="H80" s="52">
        <f>H51*Hoja1!H17</f>
        <v>0</v>
      </c>
      <c r="I80" s="52">
        <f>I51*Hoja1!I17</f>
        <v>0</v>
      </c>
      <c r="J80" s="52"/>
      <c r="K80" s="52">
        <f>K51*Hoja1!J17</f>
        <v>0</v>
      </c>
      <c r="L80" s="52">
        <f>L51*Hoja1!K17</f>
        <v>0</v>
      </c>
      <c r="M80" s="52">
        <f>M51*Hoja1!L17</f>
        <v>114.47704125399979</v>
      </c>
      <c r="N80" s="52">
        <f>N51*Hoja1!M17</f>
        <v>6.4101298138909559</v>
      </c>
      <c r="O80" s="52">
        <f>O51*Hoja1!N17</f>
        <v>0</v>
      </c>
      <c r="P80" s="52">
        <f>P51*Hoja1!O17</f>
        <v>0</v>
      </c>
      <c r="Q80" s="52">
        <f>Q51*Hoja1!P17</f>
        <v>0</v>
      </c>
      <c r="R80" s="52">
        <f>R51*Hoja1!Q17</f>
        <v>0</v>
      </c>
      <c r="S80" s="52">
        <f>S51*Hoja1!R17</f>
        <v>47.014693228975361</v>
      </c>
      <c r="T80" s="52">
        <f>T51*Hoja1!S17</f>
        <v>0</v>
      </c>
      <c r="U80" s="52">
        <f>U51*Hoja1!T17</f>
        <v>0</v>
      </c>
      <c r="V80" s="52">
        <f>V51*Hoja1!U17</f>
        <v>0</v>
      </c>
      <c r="W80" s="52">
        <f>W51*Hoja1!V17</f>
        <v>0</v>
      </c>
      <c r="X80" s="52">
        <f>X51*Hoja1!W17</f>
        <v>0</v>
      </c>
      <c r="Y80" s="52">
        <f>Y51*Hoja1!X17</f>
        <v>0</v>
      </c>
      <c r="Z80" s="52">
        <f>Z51*Hoja1!Y17</f>
        <v>0</v>
      </c>
      <c r="AA80" s="52">
        <f>AA51*Hoja1!Z17</f>
        <v>0</v>
      </c>
      <c r="AB80" s="52">
        <f>AB51*Hoja1!AA17</f>
        <v>0</v>
      </c>
    </row>
    <row r="81" spans="2:28" x14ac:dyDescent="0.35">
      <c r="B81" s="51" t="s">
        <v>68</v>
      </c>
      <c r="C81" s="52">
        <f>C52*Hoja1!C18</f>
        <v>0</v>
      </c>
      <c r="D81" s="52">
        <f>D52*Hoja1!D18</f>
        <v>0</v>
      </c>
      <c r="E81" s="52">
        <f>E52*Hoja1!E18</f>
        <v>0</v>
      </c>
      <c r="F81" s="52">
        <f>F52*Hoja1!F18</f>
        <v>0</v>
      </c>
      <c r="G81" s="52">
        <f>G52*Hoja1!G18</f>
        <v>0</v>
      </c>
      <c r="H81" s="52">
        <f>H52*Hoja1!H18</f>
        <v>0</v>
      </c>
      <c r="I81" s="52">
        <f>I52*Hoja1!I18</f>
        <v>0</v>
      </c>
      <c r="J81" s="52"/>
      <c r="K81" s="52">
        <f>K52*Hoja1!J18</f>
        <v>0</v>
      </c>
      <c r="L81" s="52">
        <f>L52*Hoja1!K18</f>
        <v>0</v>
      </c>
      <c r="M81" s="52">
        <f>M52*Hoja1!L18</f>
        <v>360.09733099353303</v>
      </c>
      <c r="N81" s="52">
        <f>N52*Hoja1!M18</f>
        <v>0.18323882736919841</v>
      </c>
      <c r="O81" s="52">
        <f>O52*Hoja1!N18</f>
        <v>0</v>
      </c>
      <c r="P81" s="52">
        <f>P52*Hoja1!O18</f>
        <v>0</v>
      </c>
      <c r="Q81" s="52">
        <f>Q52*Hoja1!P18</f>
        <v>0</v>
      </c>
      <c r="R81" s="52">
        <f>R52*Hoja1!Q18</f>
        <v>93.608597244546047</v>
      </c>
      <c r="S81" s="52">
        <f>S52*Hoja1!R18</f>
        <v>4.1687685454842898</v>
      </c>
      <c r="T81" s="52">
        <f>T52*Hoja1!S18</f>
        <v>0</v>
      </c>
      <c r="U81" s="52">
        <f>U52*Hoja1!T18</f>
        <v>0</v>
      </c>
      <c r="V81" s="52">
        <f>V52*Hoja1!U18</f>
        <v>0</v>
      </c>
      <c r="W81" s="52">
        <f>W52*Hoja1!V18</f>
        <v>0</v>
      </c>
      <c r="X81" s="52">
        <f>X52*Hoja1!W18</f>
        <v>0</v>
      </c>
      <c r="Y81" s="52">
        <f>Y52*Hoja1!X18</f>
        <v>0</v>
      </c>
      <c r="Z81" s="52">
        <f>Z52*Hoja1!Y18</f>
        <v>0</v>
      </c>
      <c r="AA81" s="52">
        <f>AA52*Hoja1!Z18</f>
        <v>0</v>
      </c>
      <c r="AB81" s="52">
        <f>AB52*Hoja1!AA18</f>
        <v>0</v>
      </c>
    </row>
    <row r="82" spans="2:28" x14ac:dyDescent="0.35">
      <c r="B82" s="51" t="s">
        <v>69</v>
      </c>
      <c r="C82" s="52">
        <f>C53*Hoja1!C19</f>
        <v>0</v>
      </c>
      <c r="D82" s="52">
        <f>D53*Hoja1!D19</f>
        <v>0</v>
      </c>
      <c r="E82" s="52">
        <f>E53*Hoja1!E19</f>
        <v>0</v>
      </c>
      <c r="F82" s="52">
        <f>F53*Hoja1!F19</f>
        <v>0</v>
      </c>
      <c r="G82" s="52">
        <f>G53*Hoja1!G19</f>
        <v>0</v>
      </c>
      <c r="H82" s="52">
        <f>H53*Hoja1!H19</f>
        <v>0</v>
      </c>
      <c r="I82" s="52">
        <f>I53*Hoja1!I19</f>
        <v>0</v>
      </c>
      <c r="J82" s="52"/>
      <c r="K82" s="52">
        <f>K53*Hoja1!J19</f>
        <v>0</v>
      </c>
      <c r="L82" s="52">
        <f>L53*Hoja1!K19</f>
        <v>0</v>
      </c>
      <c r="M82" s="52">
        <f>M53*Hoja1!L19</f>
        <v>867.79573555789693</v>
      </c>
      <c r="N82" s="52">
        <f>N53*Hoja1!M19</f>
        <v>31.306647284384034</v>
      </c>
      <c r="O82" s="52">
        <f>O53*Hoja1!N19</f>
        <v>2.2727428263588836E-2</v>
      </c>
      <c r="P82" s="52">
        <f>P53*Hoja1!O19</f>
        <v>0</v>
      </c>
      <c r="Q82" s="52">
        <f>Q53*Hoja1!P19</f>
        <v>0</v>
      </c>
      <c r="R82" s="52">
        <f>R53*Hoja1!Q19</f>
        <v>51.658248821360147</v>
      </c>
      <c r="S82" s="52">
        <f>S53*Hoja1!R19</f>
        <v>152.4895450199738</v>
      </c>
      <c r="T82" s="52">
        <f>T53*Hoja1!S19</f>
        <v>68.699945278029773</v>
      </c>
      <c r="U82" s="52">
        <f>U53*Hoja1!T19</f>
        <v>0</v>
      </c>
      <c r="V82" s="52">
        <f>V53*Hoja1!U19</f>
        <v>0</v>
      </c>
      <c r="W82" s="52">
        <f>W53*Hoja1!V19</f>
        <v>0</v>
      </c>
      <c r="X82" s="52">
        <f>X53*Hoja1!W19</f>
        <v>0</v>
      </c>
      <c r="Y82" s="52">
        <f>Y53*Hoja1!X19</f>
        <v>0</v>
      </c>
      <c r="Z82" s="52">
        <f>Z53*Hoja1!Y19</f>
        <v>0</v>
      </c>
      <c r="AA82" s="52">
        <f>AA53*Hoja1!Z19</f>
        <v>0</v>
      </c>
      <c r="AB82" s="52">
        <f>AB53*Hoja1!AA19</f>
        <v>0</v>
      </c>
    </row>
    <row r="83" spans="2:28" x14ac:dyDescent="0.35">
      <c r="B83" s="51" t="s">
        <v>70</v>
      </c>
      <c r="C83" s="52">
        <f>C54*Hoja1!C20</f>
        <v>0</v>
      </c>
      <c r="D83" s="52">
        <f>D54*Hoja1!D20</f>
        <v>0</v>
      </c>
      <c r="E83" s="52">
        <f>E54*Hoja1!E20</f>
        <v>0</v>
      </c>
      <c r="F83" s="52">
        <f>F54*Hoja1!F20</f>
        <v>0</v>
      </c>
      <c r="G83" s="52">
        <f>G54*Hoja1!G20</f>
        <v>0</v>
      </c>
      <c r="H83" s="52">
        <f>H54*Hoja1!H20</f>
        <v>0</v>
      </c>
      <c r="I83" s="52">
        <f>I54*Hoja1!I20</f>
        <v>0</v>
      </c>
      <c r="J83" s="52"/>
      <c r="K83" s="52">
        <f>K54*Hoja1!J20</f>
        <v>0</v>
      </c>
      <c r="L83" s="52">
        <f>L54*Hoja1!K20</f>
        <v>0</v>
      </c>
      <c r="M83" s="52">
        <f>M54*Hoja1!L20</f>
        <v>155.77987420891685</v>
      </c>
      <c r="N83" s="52">
        <f>N54*Hoja1!M20</f>
        <v>30.214334186852614</v>
      </c>
      <c r="O83" s="52">
        <f>O54*Hoja1!N20</f>
        <v>5.7050689588226344E-2</v>
      </c>
      <c r="P83" s="52">
        <f>P54*Hoja1!O20</f>
        <v>0</v>
      </c>
      <c r="Q83" s="52">
        <f>Q54*Hoja1!P20</f>
        <v>0</v>
      </c>
      <c r="R83" s="52">
        <f>R54*Hoja1!Q20</f>
        <v>17.671429498505706</v>
      </c>
      <c r="S83" s="52">
        <f>S54*Hoja1!R20</f>
        <v>0</v>
      </c>
      <c r="T83" s="52">
        <f>T54*Hoja1!S20</f>
        <v>0</v>
      </c>
      <c r="U83" s="52">
        <f>U54*Hoja1!T20</f>
        <v>0</v>
      </c>
      <c r="V83" s="52">
        <f>V54*Hoja1!U20</f>
        <v>0</v>
      </c>
      <c r="W83" s="52">
        <f>W54*Hoja1!V20</f>
        <v>0</v>
      </c>
      <c r="X83" s="52">
        <f>X54*Hoja1!W20</f>
        <v>0</v>
      </c>
      <c r="Y83" s="52">
        <f>Y54*Hoja1!X20</f>
        <v>0</v>
      </c>
      <c r="Z83" s="52">
        <f>Z54*Hoja1!Y20</f>
        <v>0</v>
      </c>
      <c r="AA83" s="52">
        <f>AA54*Hoja1!Z20</f>
        <v>0</v>
      </c>
      <c r="AB83" s="52">
        <f>AB54*Hoja1!AA20</f>
        <v>0</v>
      </c>
    </row>
    <row r="84" spans="2:28" x14ac:dyDescent="0.35">
      <c r="B84" s="51" t="s">
        <v>71</v>
      </c>
      <c r="C84" s="52">
        <f>C55*Hoja1!C21</f>
        <v>0</v>
      </c>
      <c r="D84" s="52">
        <f>D55*Hoja1!D21</f>
        <v>0</v>
      </c>
      <c r="E84" s="52">
        <f>E55*Hoja1!E21</f>
        <v>0</v>
      </c>
      <c r="F84" s="52">
        <f>F55*Hoja1!F21</f>
        <v>0</v>
      </c>
      <c r="G84" s="52">
        <f>G55*Hoja1!G21</f>
        <v>0</v>
      </c>
      <c r="H84" s="52">
        <f>H55*Hoja1!H21</f>
        <v>0</v>
      </c>
      <c r="I84" s="52">
        <f>I55*Hoja1!I21</f>
        <v>0</v>
      </c>
      <c r="J84" s="52"/>
      <c r="K84" s="52">
        <f>K55*Hoja1!J21</f>
        <v>0</v>
      </c>
      <c r="L84" s="52">
        <f>L55*Hoja1!K21</f>
        <v>0</v>
      </c>
      <c r="M84" s="52">
        <f>M55*Hoja1!L21</f>
        <v>684.50890599710738</v>
      </c>
      <c r="N84" s="52">
        <f>N55*Hoja1!M21</f>
        <v>37.470881711399748</v>
      </c>
      <c r="O84" s="52">
        <f>O55*Hoja1!N21</f>
        <v>0</v>
      </c>
      <c r="P84" s="52">
        <f>P55*Hoja1!O21</f>
        <v>0</v>
      </c>
      <c r="Q84" s="52">
        <f>Q55*Hoja1!P21</f>
        <v>0</v>
      </c>
      <c r="R84" s="52">
        <f>R55*Hoja1!Q21</f>
        <v>207.13885995894526</v>
      </c>
      <c r="S84" s="52">
        <f>S55*Hoja1!R21</f>
        <v>5.7921832194469225</v>
      </c>
      <c r="T84" s="52">
        <f>T55*Hoja1!S21</f>
        <v>0</v>
      </c>
      <c r="U84" s="52">
        <f>U55*Hoja1!T21</f>
        <v>0</v>
      </c>
      <c r="V84" s="52">
        <f>V55*Hoja1!U21</f>
        <v>0</v>
      </c>
      <c r="W84" s="52">
        <f>W55*Hoja1!V21</f>
        <v>0</v>
      </c>
      <c r="X84" s="52">
        <f>X55*Hoja1!W21</f>
        <v>0</v>
      </c>
      <c r="Y84" s="52">
        <f>Y55*Hoja1!X21</f>
        <v>0</v>
      </c>
      <c r="Z84" s="52">
        <f>Z55*Hoja1!Y21</f>
        <v>0</v>
      </c>
      <c r="AA84" s="52">
        <f>AA55*Hoja1!Z21</f>
        <v>0</v>
      </c>
      <c r="AB84" s="52">
        <f>AB55*Hoja1!AA21</f>
        <v>0</v>
      </c>
    </row>
    <row r="85" spans="2:28" x14ac:dyDescent="0.35">
      <c r="B85" s="56" t="s">
        <v>136</v>
      </c>
      <c r="C85" s="52">
        <f>SUM(C76:C84)</f>
        <v>0</v>
      </c>
      <c r="D85" s="52">
        <f t="shared" ref="D85:AB85" si="36">SUM(D76:D84)</f>
        <v>0</v>
      </c>
      <c r="E85" s="52">
        <f t="shared" si="36"/>
        <v>0</v>
      </c>
      <c r="F85" s="52">
        <f t="shared" si="36"/>
        <v>0</v>
      </c>
      <c r="G85" s="52">
        <f t="shared" si="36"/>
        <v>0</v>
      </c>
      <c r="H85" s="52">
        <f t="shared" si="36"/>
        <v>1239.764813260683</v>
      </c>
      <c r="I85" s="52">
        <f t="shared" si="36"/>
        <v>0</v>
      </c>
      <c r="J85" s="52">
        <f t="shared" si="36"/>
        <v>0</v>
      </c>
      <c r="K85" s="52">
        <f t="shared" si="36"/>
        <v>10.868606386102089</v>
      </c>
      <c r="L85" s="52">
        <f t="shared" si="36"/>
        <v>0</v>
      </c>
      <c r="M85" s="52">
        <f t="shared" si="36"/>
        <v>3121.8109694881387</v>
      </c>
      <c r="N85" s="52">
        <f t="shared" si="36"/>
        <v>181.17725171191472</v>
      </c>
      <c r="O85" s="52">
        <f t="shared" si="36"/>
        <v>1.0619114111938999</v>
      </c>
      <c r="P85" s="52">
        <f t="shared" si="36"/>
        <v>0</v>
      </c>
      <c r="Q85" s="52">
        <f t="shared" si="36"/>
        <v>0</v>
      </c>
      <c r="R85" s="52">
        <f t="shared" si="36"/>
        <v>489.01956002010286</v>
      </c>
      <c r="S85" s="52">
        <f t="shared" si="36"/>
        <v>351.40235748098524</v>
      </c>
      <c r="T85" s="52">
        <f t="shared" si="36"/>
        <v>68.699945278029773</v>
      </c>
      <c r="U85" s="52">
        <f t="shared" si="36"/>
        <v>0</v>
      </c>
      <c r="V85" s="52">
        <f t="shared" si="36"/>
        <v>0</v>
      </c>
      <c r="W85" s="52">
        <f t="shared" si="36"/>
        <v>0</v>
      </c>
      <c r="X85" s="52">
        <f t="shared" si="36"/>
        <v>0</v>
      </c>
      <c r="Y85" s="52">
        <f t="shared" ref="Y85:Z85" si="37">SUM(Y76:Y84)</f>
        <v>0</v>
      </c>
      <c r="Z85" s="52">
        <f t="shared" si="37"/>
        <v>0</v>
      </c>
      <c r="AA85" s="52">
        <f t="shared" si="36"/>
        <v>0</v>
      </c>
      <c r="AB85" s="52">
        <f t="shared" si="36"/>
        <v>0</v>
      </c>
    </row>
    <row r="86" spans="2:28" x14ac:dyDescent="0.35">
      <c r="B86" s="55" t="s">
        <v>135</v>
      </c>
      <c r="C86" s="52">
        <f>C57*Hoja1!C$23</f>
        <v>0</v>
      </c>
      <c r="D86" s="52">
        <f>D57*Hoja1!D$23</f>
        <v>0</v>
      </c>
      <c r="E86" s="52">
        <f>E57*Hoja1!E$23</f>
        <v>0</v>
      </c>
      <c r="F86" s="52">
        <f>F57*Hoja1!F$23</f>
        <v>0</v>
      </c>
      <c r="G86" s="52">
        <f>G57*Hoja1!G$23</f>
        <v>0</v>
      </c>
      <c r="H86" s="52">
        <f>H57*Hoja1!H$23</f>
        <v>0</v>
      </c>
      <c r="I86" s="52">
        <f>I57*Hoja1!I$23</f>
        <v>0</v>
      </c>
      <c r="J86" s="52">
        <f>J57*Hoja1!J$23</f>
        <v>0</v>
      </c>
      <c r="K86" s="52">
        <f>K57*Hoja1!J$23</f>
        <v>0</v>
      </c>
      <c r="L86" s="52">
        <f>L57*Hoja1!K23</f>
        <v>0</v>
      </c>
      <c r="M86" s="52">
        <f>M57*Hoja1!L$23</f>
        <v>0</v>
      </c>
      <c r="N86" s="52">
        <f>N57*Hoja1!M$23</f>
        <v>321.14823598357702</v>
      </c>
      <c r="O86" s="52">
        <f>O57*Hoja1!N$23</f>
        <v>1494.890709529705</v>
      </c>
      <c r="P86" s="52">
        <f>P57*Hoja1!O$23</f>
        <v>0</v>
      </c>
      <c r="Q86" s="52">
        <f>Q57*Hoja1!P$23</f>
        <v>72.960478774012444</v>
      </c>
      <c r="R86" s="52">
        <f>R57*Hoja1!Q$23</f>
        <v>946.48820358172782</v>
      </c>
      <c r="S86" s="52">
        <f>S57*Hoja1!R$23</f>
        <v>0</v>
      </c>
      <c r="T86" s="52">
        <f>T57*Hoja1!S$23</f>
        <v>0</v>
      </c>
      <c r="U86" s="52">
        <f>U57*Hoja1!T$23</f>
        <v>0</v>
      </c>
      <c r="V86" s="52">
        <f>V57*Hoja1!U$23</f>
        <v>0</v>
      </c>
      <c r="W86" s="52">
        <f>W57*Hoja1!V$23</f>
        <v>0</v>
      </c>
      <c r="X86" s="52">
        <f>X57*Hoja1!W$23</f>
        <v>0</v>
      </c>
      <c r="Y86" s="52">
        <f>Y57*Hoja1!X$23</f>
        <v>0</v>
      </c>
      <c r="Z86" s="52">
        <f>Z57*Hoja1!Y$23</f>
        <v>0</v>
      </c>
      <c r="AA86" s="52">
        <f>AA57*Hoja1!Z23</f>
        <v>0</v>
      </c>
      <c r="AB86" s="52">
        <f>AB57*Hoja1!AA23</f>
        <v>0</v>
      </c>
    </row>
    <row r="87" spans="2:28" x14ac:dyDescent="0.35">
      <c r="B87" s="51" t="s">
        <v>132</v>
      </c>
      <c r="C87" s="52">
        <f>C58*Hoja1!C$23</f>
        <v>0</v>
      </c>
      <c r="D87" s="52">
        <f>D58*Hoja1!D$23</f>
        <v>0</v>
      </c>
      <c r="E87" s="52">
        <f>E58*Hoja1!E$23</f>
        <v>0</v>
      </c>
      <c r="F87" s="52">
        <f>F58*Hoja1!F$23</f>
        <v>0</v>
      </c>
      <c r="G87" s="52">
        <f>G58*Hoja1!G$23</f>
        <v>0</v>
      </c>
      <c r="H87" s="52">
        <f>H58*Hoja1!H$23</f>
        <v>0</v>
      </c>
      <c r="I87" s="52">
        <f>I58*Hoja1!I$23</f>
        <v>0</v>
      </c>
      <c r="J87" s="52">
        <f>J58*Hoja1!J$23</f>
        <v>0</v>
      </c>
      <c r="K87" s="52">
        <f>K58*Hoja1!J$23</f>
        <v>0</v>
      </c>
      <c r="L87" s="52"/>
      <c r="M87" s="52">
        <f>M58*Hoja1!L$23</f>
        <v>0</v>
      </c>
      <c r="N87" s="52">
        <f>N58*Hoja1!M$23</f>
        <v>321.14823598357702</v>
      </c>
      <c r="O87" s="52">
        <f>O58*Hoja1!N$23</f>
        <v>1493.1906789346303</v>
      </c>
      <c r="P87" s="52">
        <f>P58*Hoja1!O$23</f>
        <v>0</v>
      </c>
      <c r="Q87" s="52">
        <f>Q58*Hoja1!P$23</f>
        <v>0</v>
      </c>
      <c r="R87" s="52">
        <f>R58*Hoja1!Q$23</f>
        <v>946.48820358172782</v>
      </c>
      <c r="S87" s="52">
        <f>S58*Hoja1!R$23</f>
        <v>0</v>
      </c>
      <c r="T87" s="52">
        <f>T58*Hoja1!S$23</f>
        <v>0</v>
      </c>
      <c r="U87" s="52">
        <f>U58*Hoja1!T$23</f>
        <v>0</v>
      </c>
      <c r="V87" s="52">
        <f>V58*Hoja1!U$23</f>
        <v>0</v>
      </c>
      <c r="W87" s="52">
        <f>W58*Hoja1!V$23</f>
        <v>0</v>
      </c>
      <c r="X87" s="52">
        <f>X58*Hoja1!W$23</f>
        <v>0</v>
      </c>
      <c r="Y87" s="52">
        <f>Y58*Hoja1!X$23</f>
        <v>0</v>
      </c>
      <c r="Z87" s="52">
        <f>Z58*Hoja1!Y$23</f>
        <v>0</v>
      </c>
      <c r="AA87" s="52"/>
      <c r="AB87" s="52"/>
    </row>
    <row r="88" spans="2:28" x14ac:dyDescent="0.35">
      <c r="B88" s="51" t="s">
        <v>133</v>
      </c>
      <c r="C88" s="52">
        <f>C59*Hoja1!C$23</f>
        <v>0</v>
      </c>
      <c r="D88" s="52">
        <f>D59*Hoja1!D$23</f>
        <v>0</v>
      </c>
      <c r="E88" s="52">
        <f>E59*Hoja1!E$23</f>
        <v>0</v>
      </c>
      <c r="F88" s="52">
        <f>F59*Hoja1!F$23</f>
        <v>0</v>
      </c>
      <c r="G88" s="52">
        <f>G59*Hoja1!G$23</f>
        <v>0</v>
      </c>
      <c r="H88" s="52">
        <f>H59*Hoja1!H$23</f>
        <v>0</v>
      </c>
      <c r="I88" s="52">
        <f>I59*Hoja1!I$23</f>
        <v>0</v>
      </c>
      <c r="J88" s="52">
        <f>J59*Hoja1!J$23</f>
        <v>0</v>
      </c>
      <c r="K88" s="52">
        <f>K59*Hoja1!J$23</f>
        <v>0</v>
      </c>
      <c r="L88" s="52"/>
      <c r="M88" s="52">
        <f>M59*Hoja1!L$23</f>
        <v>0</v>
      </c>
      <c r="N88" s="52">
        <f>N59*Hoja1!M$23</f>
        <v>0</v>
      </c>
      <c r="O88" s="52">
        <f>O59*Hoja1!N$23</f>
        <v>1.7000305950745167</v>
      </c>
      <c r="P88" s="52">
        <f>P59*Hoja1!O$23</f>
        <v>0</v>
      </c>
      <c r="Q88" s="52">
        <f>Q59*Hoja1!P$23</f>
        <v>72.960478774012444</v>
      </c>
      <c r="R88" s="52">
        <f>R59*Hoja1!Q$23</f>
        <v>0</v>
      </c>
      <c r="S88" s="52">
        <f>S59*Hoja1!R$23</f>
        <v>0</v>
      </c>
      <c r="T88" s="52">
        <f>T59*Hoja1!S$23</f>
        <v>0</v>
      </c>
      <c r="U88" s="52">
        <f>U59*Hoja1!T$23</f>
        <v>0</v>
      </c>
      <c r="V88" s="52">
        <f>V59*Hoja1!U$23</f>
        <v>0</v>
      </c>
      <c r="W88" s="52">
        <f>W59*Hoja1!V$23</f>
        <v>0</v>
      </c>
      <c r="X88" s="52">
        <f>X59*Hoja1!W$23</f>
        <v>0</v>
      </c>
      <c r="Y88" s="52">
        <f>Y59*Hoja1!X$23</f>
        <v>0</v>
      </c>
      <c r="Z88" s="52">
        <f>Z59*Hoja1!Y$23</f>
        <v>0</v>
      </c>
      <c r="AA88" s="52"/>
      <c r="AB88" s="52"/>
    </row>
    <row r="89" spans="2:28" x14ac:dyDescent="0.35">
      <c r="B89" s="51" t="s">
        <v>134</v>
      </c>
      <c r="C89" s="52">
        <f>C60*Hoja1!C$23</f>
        <v>0</v>
      </c>
      <c r="D89" s="52">
        <f>D60*Hoja1!D$23</f>
        <v>0</v>
      </c>
      <c r="E89" s="52">
        <f>E60*Hoja1!E$23</f>
        <v>0</v>
      </c>
      <c r="F89" s="52">
        <f>F60*Hoja1!F$23</f>
        <v>0</v>
      </c>
      <c r="G89" s="52">
        <f>G60*Hoja1!G$23</f>
        <v>0</v>
      </c>
      <c r="H89" s="52">
        <f>H60*Hoja1!H$23</f>
        <v>0</v>
      </c>
      <c r="I89" s="52">
        <f>I60*Hoja1!I$23</f>
        <v>0</v>
      </c>
      <c r="J89" s="52">
        <f>J60*Hoja1!J$23</f>
        <v>0</v>
      </c>
      <c r="K89" s="52">
        <f>K60*Hoja1!J$23</f>
        <v>0</v>
      </c>
      <c r="L89" s="52"/>
      <c r="M89" s="52">
        <f>M60*Hoja1!L$23</f>
        <v>0</v>
      </c>
      <c r="N89" s="52">
        <f>N60*Hoja1!M$23</f>
        <v>0</v>
      </c>
      <c r="O89" s="52">
        <f>O60*Hoja1!N$23</f>
        <v>0</v>
      </c>
      <c r="P89" s="52">
        <f>P60*Hoja1!O$23</f>
        <v>0</v>
      </c>
      <c r="Q89" s="52">
        <f>Q60*Hoja1!P$23</f>
        <v>0</v>
      </c>
      <c r="R89" s="52">
        <f>R60*Hoja1!Q$23</f>
        <v>0</v>
      </c>
      <c r="S89" s="52">
        <f>S60*Hoja1!R$23</f>
        <v>0</v>
      </c>
      <c r="T89" s="52">
        <f>T60*Hoja1!S$23</f>
        <v>0</v>
      </c>
      <c r="U89" s="52">
        <f>U60*Hoja1!T$23</f>
        <v>0</v>
      </c>
      <c r="V89" s="52">
        <f>V60*Hoja1!U$23</f>
        <v>0</v>
      </c>
      <c r="W89" s="52">
        <f>W60*Hoja1!V$23</f>
        <v>0</v>
      </c>
      <c r="X89" s="52">
        <f>X60*Hoja1!W$23</f>
        <v>0</v>
      </c>
      <c r="Y89" s="52">
        <f>Y60*Hoja1!X$23</f>
        <v>0</v>
      </c>
      <c r="Z89" s="52">
        <f>Z60*Hoja1!Y$23</f>
        <v>0</v>
      </c>
      <c r="AA89" s="52"/>
      <c r="AB89" s="52"/>
    </row>
    <row r="90" spans="2:28" x14ac:dyDescent="0.35">
      <c r="B90" s="55" t="s">
        <v>139</v>
      </c>
      <c r="C90" s="52">
        <f>C61*Hoja1!C24</f>
        <v>0</v>
      </c>
      <c r="D90" s="52">
        <f>D61*Hoja1!D24</f>
        <v>0</v>
      </c>
      <c r="E90" s="52">
        <f>E61*Hoja1!E24</f>
        <v>0</v>
      </c>
      <c r="F90" s="52">
        <f>F61*Hoja1!F24</f>
        <v>0</v>
      </c>
      <c r="G90" s="52">
        <f>G61*Hoja1!G24</f>
        <v>0</v>
      </c>
      <c r="H90" s="52">
        <f>H61*Hoja1!H24</f>
        <v>0</v>
      </c>
      <c r="I90" s="52">
        <f>I61*Hoja1!I24</f>
        <v>0</v>
      </c>
      <c r="J90" s="52"/>
      <c r="K90" s="52">
        <f>K61*Hoja1!J24</f>
        <v>0</v>
      </c>
      <c r="L90" s="52">
        <f>L61*Hoja1!K24</f>
        <v>0</v>
      </c>
      <c r="M90" s="52">
        <f>M61*Hoja1!L24</f>
        <v>1060.6042861715612</v>
      </c>
      <c r="N90" s="52">
        <f>N61*Hoja1!M24</f>
        <v>0</v>
      </c>
      <c r="O90" s="52">
        <f>O61*Hoja1!N24</f>
        <v>0</v>
      </c>
      <c r="P90" s="52">
        <f>P61*Hoja1!O24</f>
        <v>0</v>
      </c>
      <c r="Q90" s="52">
        <f>Q61*Hoja1!P24</f>
        <v>0</v>
      </c>
      <c r="R90" s="52">
        <f>R61*Hoja1!Q24</f>
        <v>88.067258098533486</v>
      </c>
      <c r="S90" s="52">
        <f>S61*Hoja1!R24</f>
        <v>0</v>
      </c>
      <c r="T90" s="52">
        <f>T61*Hoja1!S24</f>
        <v>0</v>
      </c>
      <c r="U90" s="52">
        <f>U61*Hoja1!T24</f>
        <v>0</v>
      </c>
      <c r="V90" s="52">
        <f>V61*Hoja1!U24</f>
        <v>0</v>
      </c>
      <c r="W90" s="52">
        <f>W61*Hoja1!V24</f>
        <v>0</v>
      </c>
      <c r="X90" s="52">
        <f>X61*Hoja1!W24</f>
        <v>0</v>
      </c>
      <c r="Y90" s="52">
        <f>Y61*Hoja1!X24</f>
        <v>0</v>
      </c>
      <c r="Z90" s="52">
        <f>Z61*Hoja1!Y24</f>
        <v>0</v>
      </c>
      <c r="AA90" s="52">
        <f>AA61*Hoja1!Z24</f>
        <v>0</v>
      </c>
      <c r="AB90" s="52">
        <f>AB61*Hoja1!AA24</f>
        <v>0</v>
      </c>
    </row>
    <row r="91" spans="2:28" x14ac:dyDescent="0.35">
      <c r="B91" s="55" t="s">
        <v>140</v>
      </c>
      <c r="C91" s="52">
        <f>C62*Hoja1!C25</f>
        <v>0</v>
      </c>
      <c r="D91" s="52">
        <f>D62*Hoja1!D25</f>
        <v>0</v>
      </c>
      <c r="E91" s="52">
        <f>E62*Hoja1!E25</f>
        <v>0</v>
      </c>
      <c r="F91" s="52">
        <f>F62*Hoja1!F25</f>
        <v>0</v>
      </c>
      <c r="G91" s="52">
        <f>G62*Hoja1!G25</f>
        <v>0</v>
      </c>
      <c r="H91" s="52">
        <f>H62*Hoja1!H25</f>
        <v>0</v>
      </c>
      <c r="I91" s="52">
        <f>I62*Hoja1!I25</f>
        <v>0</v>
      </c>
      <c r="J91" s="52"/>
      <c r="K91" s="52">
        <f>K62*Hoja1!J25</f>
        <v>0</v>
      </c>
      <c r="L91" s="52">
        <f>L62*Hoja1!K25</f>
        <v>0</v>
      </c>
      <c r="M91" s="52">
        <f>M62*Hoja1!L25</f>
        <v>0</v>
      </c>
      <c r="N91" s="52">
        <f>N62*Hoja1!M25</f>
        <v>70.556475057430404</v>
      </c>
      <c r="O91" s="52">
        <f>O62*Hoja1!N25</f>
        <v>25.647594482676162</v>
      </c>
      <c r="P91" s="52">
        <f>P62*Hoja1!O25</f>
        <v>0</v>
      </c>
      <c r="Q91" s="52">
        <f>Q62*Hoja1!P25</f>
        <v>0</v>
      </c>
      <c r="R91" s="52">
        <f>R62*Hoja1!Q25</f>
        <v>0</v>
      </c>
      <c r="S91" s="52">
        <f>S62*Hoja1!R25</f>
        <v>0</v>
      </c>
      <c r="T91" s="52">
        <f>T62*Hoja1!S25</f>
        <v>0</v>
      </c>
      <c r="U91" s="52">
        <f>U62*Hoja1!T25</f>
        <v>0</v>
      </c>
      <c r="V91" s="52">
        <f>V62*Hoja1!U25</f>
        <v>0</v>
      </c>
      <c r="W91" s="52">
        <f>W62*Hoja1!V25</f>
        <v>0</v>
      </c>
      <c r="X91" s="52">
        <f>X62*Hoja1!W25</f>
        <v>0</v>
      </c>
      <c r="Y91" s="52">
        <f>Y62*Hoja1!X25</f>
        <v>0</v>
      </c>
      <c r="Z91" s="52">
        <f>Z62*Hoja1!Y25</f>
        <v>0</v>
      </c>
      <c r="AA91" s="52">
        <f>AA62*Hoja1!Z25</f>
        <v>0</v>
      </c>
      <c r="AB91" s="52">
        <f>AB62*Hoja1!AA25</f>
        <v>0</v>
      </c>
    </row>
    <row r="92" spans="2:28" x14ac:dyDescent="0.35">
      <c r="B92" s="59" t="s">
        <v>75</v>
      </c>
      <c r="C92" s="81">
        <f>+IFERROR(C71+C75+C85+C86+C90+C91, " ")</f>
        <v>0</v>
      </c>
      <c r="D92" s="81">
        <f t="shared" ref="D92:AB92" si="38">+IFERROR(D71+D75+D85+D86+D90+D91, " ")</f>
        <v>0</v>
      </c>
      <c r="E92" s="81">
        <f t="shared" si="38"/>
        <v>0</v>
      </c>
      <c r="F92" s="81">
        <f t="shared" si="38"/>
        <v>0</v>
      </c>
      <c r="G92" s="81">
        <f t="shared" si="38"/>
        <v>137.8545951040731</v>
      </c>
      <c r="H92" s="81">
        <f t="shared" si="38"/>
        <v>1239.764813260683</v>
      </c>
      <c r="I92" s="81">
        <f t="shared" si="38"/>
        <v>11.889314727077753</v>
      </c>
      <c r="J92" s="81">
        <f t="shared" si="38"/>
        <v>0</v>
      </c>
      <c r="K92" s="81">
        <f t="shared" si="38"/>
        <v>12.357596439005714</v>
      </c>
      <c r="L92" s="81">
        <f t="shared" si="38"/>
        <v>0</v>
      </c>
      <c r="M92" s="81">
        <f t="shared" si="38"/>
        <v>7206.8309411208393</v>
      </c>
      <c r="N92" s="81">
        <f t="shared" si="38"/>
        <v>2410.0164922407735</v>
      </c>
      <c r="O92" s="81">
        <f t="shared" si="38"/>
        <v>1521.6146401458823</v>
      </c>
      <c r="P92" s="81">
        <f t="shared" si="38"/>
        <v>1.0230890979361169</v>
      </c>
      <c r="Q92" s="81">
        <f t="shared" si="38"/>
        <v>72.960478774012444</v>
      </c>
      <c r="R92" s="81">
        <f t="shared" si="38"/>
        <v>1628.8189841141277</v>
      </c>
      <c r="S92" s="81">
        <f t="shared" si="38"/>
        <v>351.40235748098524</v>
      </c>
      <c r="T92" s="81">
        <f t="shared" si="38"/>
        <v>68.699945278029773</v>
      </c>
      <c r="U92" s="81">
        <f t="shared" si="38"/>
        <v>15.796329255887077</v>
      </c>
      <c r="V92" s="81">
        <f t="shared" si="38"/>
        <v>0</v>
      </c>
      <c r="W92" s="81">
        <f t="shared" si="38"/>
        <v>0</v>
      </c>
      <c r="X92" s="81">
        <f t="shared" si="38"/>
        <v>0</v>
      </c>
      <c r="Y92" s="81">
        <f t="shared" ref="Y92:Z92" si="39">+IFERROR(Y71+Y75+Y85+Y86+Y90+Y91, " ")</f>
        <v>0</v>
      </c>
      <c r="Z92" s="81">
        <f t="shared" si="39"/>
        <v>0</v>
      </c>
      <c r="AA92" s="81">
        <f t="shared" si="38"/>
        <v>0</v>
      </c>
      <c r="AB92" s="81">
        <f t="shared" si="38"/>
        <v>0</v>
      </c>
    </row>
    <row r="93" spans="2:28" x14ac:dyDescent="0.35">
      <c r="B93" s="78" t="s">
        <v>76</v>
      </c>
      <c r="C93" s="52">
        <f>C64*Hoja1!C27</f>
        <v>0</v>
      </c>
      <c r="D93" s="81" t="str">
        <f t="shared" ref="D93" si="40">IFERROR(D92/D63, " ")</f>
        <v xml:space="preserve"> </v>
      </c>
      <c r="E93" s="81">
        <f t="shared" ref="E93" si="41">IFERROR(E92/E63, " ")</f>
        <v>0</v>
      </c>
      <c r="F93" s="81" t="str">
        <f t="shared" ref="F93" si="42">IFERROR(F92/F63, " ")</f>
        <v xml:space="preserve"> </v>
      </c>
      <c r="G93" s="81">
        <f t="shared" ref="G93" si="43">IFERROR(G92/G63, " ")</f>
        <v>0.11241965114910245</v>
      </c>
      <c r="H93" s="81">
        <f t="shared" ref="H93" si="44">IFERROR(H92/H63, " ")</f>
        <v>0.65</v>
      </c>
      <c r="I93" s="81">
        <f t="shared" ref="I93" si="45">IFERROR(I92/I63, " ")</f>
        <v>0.22624446307912935</v>
      </c>
      <c r="J93" s="81" t="str">
        <f t="shared" ref="J93" si="46">IFERROR(J92/J63, " ")</f>
        <v xml:space="preserve"> </v>
      </c>
      <c r="K93" s="81">
        <f t="shared" ref="K93" si="47">IFERROR(K92/K63, " ")</f>
        <v>0.26897633723105396</v>
      </c>
      <c r="L93" s="81" t="str">
        <f t="shared" ref="L93" si="48">IFERROR(L92/L63, " ")</f>
        <v xml:space="preserve"> </v>
      </c>
      <c r="M93" s="81">
        <f t="shared" ref="M93" si="49">IFERROR(M92/M63, " ")</f>
        <v>0.65348200830037462</v>
      </c>
      <c r="N93" s="81">
        <f t="shared" ref="N93" si="50">IFERROR(N92/N63, " ")</f>
        <v>0.37992887471116471</v>
      </c>
      <c r="O93" s="81">
        <f t="shared" ref="O93" si="51">IFERROR(O92/O63, " ")</f>
        <v>0.17999952802429503</v>
      </c>
      <c r="P93" s="81">
        <f t="shared" ref="P93" si="52">IFERROR(P92/P63, " ")</f>
        <v>1.4014455684200677E-2</v>
      </c>
      <c r="Q93" s="81">
        <f t="shared" ref="Q93" si="53">IFERROR(Q92/Q63, " ")</f>
        <v>0.17999999999999997</v>
      </c>
      <c r="R93" s="81">
        <f t="shared" ref="R93" si="54">IFERROR(R92/R63, " ")</f>
        <v>0.30778787362361043</v>
      </c>
      <c r="S93" s="81">
        <f t="shared" ref="S93" si="55">IFERROR(S92/S63, " ")</f>
        <v>0.63000000000000012</v>
      </c>
      <c r="T93" s="81">
        <f t="shared" ref="T93" si="56">IFERROR(T92/T63, " ")</f>
        <v>0.65</v>
      </c>
      <c r="U93" s="81">
        <f t="shared" ref="U93" si="57">IFERROR(U92/U63, " ")</f>
        <v>0.19787029052986921</v>
      </c>
      <c r="V93" s="81" t="str">
        <f t="shared" ref="V93" si="58">IFERROR(V92/V63, " ")</f>
        <v xml:space="preserve"> </v>
      </c>
      <c r="W93" s="81" t="str">
        <f t="shared" ref="W93" si="59">IFERROR(W92/W63, " ")</f>
        <v xml:space="preserve"> </v>
      </c>
      <c r="X93" s="81" t="str">
        <f t="shared" ref="X93" si="60">IFERROR(X92/X63, " ")</f>
        <v xml:space="preserve"> </v>
      </c>
      <c r="Y93" s="81" t="str">
        <f t="shared" ref="Y93:Z93" si="61">IFERROR(Y92/Y63, " ")</f>
        <v xml:space="preserve"> </v>
      </c>
      <c r="Z93" s="81" t="str">
        <f t="shared" si="61"/>
        <v xml:space="preserve"> </v>
      </c>
      <c r="AA93" s="81" t="str">
        <f t="shared" ref="AA93" si="62">IFERROR(AA92/AA63, " ")</f>
        <v xml:space="preserve"> </v>
      </c>
      <c r="AB93" s="81" t="str">
        <f t="shared" ref="AB93" si="63">IFERROR(AB92/AB63, " ")</f>
        <v xml:space="preserve"> </v>
      </c>
    </row>
    <row r="95" spans="2:28" ht="18" x14ac:dyDescent="0.35">
      <c r="B95" s="123" t="s">
        <v>143</v>
      </c>
    </row>
    <row r="96" spans="2:28" x14ac:dyDescent="0.35">
      <c r="B96" s="69" t="s">
        <v>130</v>
      </c>
    </row>
    <row r="100" spans="3:28" x14ac:dyDescent="0.35">
      <c r="C100" s="68">
        <f>+C32-C63</f>
        <v>0</v>
      </c>
      <c r="D100" s="68">
        <f t="shared" ref="D100:AB100" si="64">+D32-D63</f>
        <v>0</v>
      </c>
      <c r="E100" s="68">
        <f t="shared" si="64"/>
        <v>0</v>
      </c>
      <c r="F100" s="68">
        <f t="shared" si="64"/>
        <v>0</v>
      </c>
      <c r="G100" s="68">
        <f t="shared" si="64"/>
        <v>0</v>
      </c>
      <c r="H100" s="68">
        <f t="shared" si="64"/>
        <v>0</v>
      </c>
      <c r="I100" s="68">
        <f t="shared" si="64"/>
        <v>0</v>
      </c>
      <c r="J100" s="68">
        <f t="shared" si="64"/>
        <v>0</v>
      </c>
      <c r="K100" s="68">
        <f t="shared" si="64"/>
        <v>0</v>
      </c>
      <c r="L100" s="68">
        <f t="shared" si="64"/>
        <v>0</v>
      </c>
      <c r="M100" s="68">
        <f>+M32-M63</f>
        <v>0</v>
      </c>
      <c r="N100" s="68">
        <f t="shared" si="64"/>
        <v>0</v>
      </c>
      <c r="O100" s="68">
        <f t="shared" si="64"/>
        <v>0</v>
      </c>
      <c r="P100" s="68">
        <f t="shared" si="64"/>
        <v>0</v>
      </c>
      <c r="Q100" s="68">
        <f t="shared" si="64"/>
        <v>0</v>
      </c>
      <c r="R100" s="68">
        <f t="shared" si="64"/>
        <v>0</v>
      </c>
      <c r="S100" s="68">
        <f t="shared" si="64"/>
        <v>0</v>
      </c>
      <c r="T100" s="68">
        <f t="shared" si="64"/>
        <v>0</v>
      </c>
      <c r="U100" s="68">
        <f t="shared" si="64"/>
        <v>0</v>
      </c>
      <c r="V100" s="68">
        <f t="shared" si="64"/>
        <v>0</v>
      </c>
      <c r="W100" s="68">
        <f t="shared" si="64"/>
        <v>0</v>
      </c>
      <c r="X100" s="68">
        <f t="shared" si="64"/>
        <v>0</v>
      </c>
      <c r="Y100" s="68"/>
      <c r="Z100" s="68"/>
      <c r="AA100" s="68">
        <f t="shared" si="64"/>
        <v>0</v>
      </c>
      <c r="AB100" s="68">
        <f t="shared" si="64"/>
        <v>0</v>
      </c>
    </row>
  </sheetData>
  <mergeCells count="6">
    <mergeCell ref="C1:L1"/>
    <mergeCell ref="M1:AA1"/>
    <mergeCell ref="D37:L37"/>
    <mergeCell ref="M37:AA37"/>
    <mergeCell ref="D66:L66"/>
    <mergeCell ref="M66:AA66"/>
  </mergeCells>
  <printOptions horizontalCentered="1" verticalCentered="1"/>
  <pageMargins left="0.39370078740157483" right="0.39370078740157483" top="0.74803149606299213" bottom="0.74803149606299213" header="0.31496062992125984" footer="0.31496062992125984"/>
  <pageSetup paperSize="9" scale="32" orientation="landscape" horizontalDpi="200" verticalDpi="200" r:id="rId1"/>
  <ignoredErrors>
    <ignoredError sqref="K32:K34 M17:X17 N56:X56 M62 N61:Q61 I32:I34 M31 P26 S26:V26 M34:X34 M32:P32 R32:X32 M13 N24:X24 M22:R22 T22:X22 N14:Q14 N16 N23 P23:Q23 M25:N25 P25:X25 P27:Q27 O28 P29:Q29 N30:Q30 T13:U13 P31:X31 P62:X62 P16:Q16 M33:N33 P33:W33 Q28:T28 T14:X14 T16:X16 T23:U23 U27:X27 S29:T29 S30:X30 S61:X61 M19:X21 M18:T18 V18:X18 V28:X29 W13:X13 W23:X23 X2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H100"/>
  <sheetViews>
    <sheetView showZeros="0" zoomScale="90" zoomScaleNormal="90" workbookViewId="0">
      <pane xSplit="2" ySplit="2" topLeftCell="C3" activePane="bottomRight" state="frozen"/>
      <selection activeCell="AJ35" sqref="AJ35"/>
      <selection pane="topRight" activeCell="AJ35" sqref="AJ35"/>
      <selection pane="bottomLeft" activeCell="AJ35" sqref="AJ35"/>
      <selection pane="bottomRight" activeCell="AJ35" sqref="AJ35"/>
    </sheetView>
  </sheetViews>
  <sheetFormatPr baseColWidth="10" defaultColWidth="11.42578125" defaultRowHeight="15" x14ac:dyDescent="0.35"/>
  <cols>
    <col min="1" max="1" width="2.140625" style="1" customWidth="1"/>
    <col min="2" max="2" width="22.7109375" style="1" customWidth="1"/>
    <col min="3" max="3" width="9.7109375" style="1" customWidth="1"/>
    <col min="4" max="4" width="9.42578125" style="1" customWidth="1"/>
    <col min="5" max="6" width="9.140625" style="1" customWidth="1"/>
    <col min="7" max="7" width="9.5703125" style="1" customWidth="1"/>
    <col min="8" max="8" width="8.5703125" style="1" customWidth="1"/>
    <col min="9" max="9" width="9.140625" style="1" customWidth="1"/>
    <col min="10" max="10" width="9.28515625" style="1" customWidth="1"/>
    <col min="11" max="11" width="10.7109375" style="1" customWidth="1"/>
    <col min="12" max="12" width="11.42578125" style="1" customWidth="1"/>
    <col min="13" max="13" width="10.5703125" style="1" customWidth="1"/>
    <col min="14" max="14" width="9.85546875" style="1" customWidth="1"/>
    <col min="15" max="15" width="12" style="1" customWidth="1"/>
    <col min="16" max="16" width="9.85546875" style="1" customWidth="1"/>
    <col min="17" max="17" width="9.42578125" style="1" customWidth="1"/>
    <col min="18" max="19" width="10.140625" style="1" customWidth="1"/>
    <col min="20" max="20" width="8.7109375" style="1" customWidth="1"/>
    <col min="21" max="21" width="10" style="1" customWidth="1"/>
    <col min="22" max="22" width="9" style="1" customWidth="1"/>
    <col min="23" max="23" width="10.5703125" style="1" customWidth="1"/>
    <col min="24" max="26" width="12.140625" style="1" customWidth="1"/>
    <col min="27" max="27" width="11" style="1" customWidth="1"/>
    <col min="28" max="28" width="9.7109375" style="1" customWidth="1"/>
    <col min="29" max="29" width="7.7109375" style="1" customWidth="1"/>
    <col min="30" max="16384" width="11.42578125" style="1"/>
  </cols>
  <sheetData>
    <row r="1" spans="2:34" x14ac:dyDescent="0.35">
      <c r="C1" s="149" t="s">
        <v>0</v>
      </c>
      <c r="D1" s="150"/>
      <c r="E1" s="150"/>
      <c r="F1" s="150"/>
      <c r="G1" s="150"/>
      <c r="H1" s="150"/>
      <c r="I1" s="150"/>
      <c r="J1" s="150"/>
      <c r="K1" s="150"/>
      <c r="L1" s="151"/>
      <c r="M1" s="149" t="s">
        <v>1</v>
      </c>
      <c r="N1" s="150"/>
      <c r="O1" s="150"/>
      <c r="P1" s="150"/>
      <c r="Q1" s="150"/>
      <c r="R1" s="150"/>
      <c r="S1" s="150"/>
      <c r="T1" s="150"/>
      <c r="U1" s="150"/>
      <c r="V1" s="150"/>
      <c r="W1" s="150"/>
      <c r="X1" s="150"/>
      <c r="Y1" s="150"/>
      <c r="Z1" s="150"/>
      <c r="AA1" s="151"/>
    </row>
    <row r="2" spans="2:34" ht="45.75" customHeight="1" x14ac:dyDescent="0.35">
      <c r="B2" s="2" t="s">
        <v>116</v>
      </c>
      <c r="C2" s="3" t="s">
        <v>83</v>
      </c>
      <c r="D2" s="3" t="s">
        <v>84</v>
      </c>
      <c r="E2" s="3" t="s">
        <v>85</v>
      </c>
      <c r="F2" s="3" t="s">
        <v>86</v>
      </c>
      <c r="G2" s="3" t="s">
        <v>87</v>
      </c>
      <c r="H2" s="113" t="s">
        <v>124</v>
      </c>
      <c r="I2" s="3" t="s">
        <v>89</v>
      </c>
      <c r="J2" s="3" t="s">
        <v>90</v>
      </c>
      <c r="K2" s="3" t="s">
        <v>125</v>
      </c>
      <c r="L2" s="3" t="s">
        <v>10</v>
      </c>
      <c r="M2" s="3" t="s">
        <v>92</v>
      </c>
      <c r="N2" s="3" t="s">
        <v>93</v>
      </c>
      <c r="O2" s="3" t="s">
        <v>94</v>
      </c>
      <c r="P2" s="3" t="s">
        <v>95</v>
      </c>
      <c r="Q2" s="3" t="s">
        <v>96</v>
      </c>
      <c r="R2" s="3" t="s">
        <v>97</v>
      </c>
      <c r="S2" s="3" t="s">
        <v>98</v>
      </c>
      <c r="T2" s="3" t="s">
        <v>99</v>
      </c>
      <c r="U2" s="3" t="s">
        <v>100</v>
      </c>
      <c r="V2" s="3" t="s">
        <v>101</v>
      </c>
      <c r="W2" s="3" t="s">
        <v>126</v>
      </c>
      <c r="X2" s="113" t="s">
        <v>127</v>
      </c>
      <c r="Y2" s="113" t="s">
        <v>128</v>
      </c>
      <c r="Z2" s="113" t="s">
        <v>129</v>
      </c>
      <c r="AA2" s="3" t="s">
        <v>22</v>
      </c>
      <c r="AB2" s="3" t="s">
        <v>23</v>
      </c>
      <c r="AD2" s="19"/>
    </row>
    <row r="3" spans="2:34" hidden="1" x14ac:dyDescent="0.35">
      <c r="B3" s="4"/>
      <c r="C3" s="5" t="s">
        <v>24</v>
      </c>
      <c r="D3" s="5" t="s">
        <v>25</v>
      </c>
      <c r="E3" s="5" t="s">
        <v>26</v>
      </c>
      <c r="F3" s="5" t="s">
        <v>27</v>
      </c>
      <c r="G3" s="5" t="s">
        <v>26</v>
      </c>
      <c r="H3" s="5" t="s">
        <v>26</v>
      </c>
      <c r="I3" s="5" t="s">
        <v>27</v>
      </c>
      <c r="J3" s="5" t="s">
        <v>27</v>
      </c>
      <c r="K3" s="5" t="s">
        <v>26</v>
      </c>
      <c r="L3" s="4"/>
      <c r="M3" s="5" t="s">
        <v>27</v>
      </c>
      <c r="N3" s="5" t="s">
        <v>24</v>
      </c>
      <c r="O3" s="5" t="s">
        <v>24</v>
      </c>
      <c r="P3" s="5" t="s">
        <v>24</v>
      </c>
      <c r="Q3" s="5" t="s">
        <v>24</v>
      </c>
      <c r="R3" s="5" t="s">
        <v>24</v>
      </c>
      <c r="S3" s="5" t="s">
        <v>24</v>
      </c>
      <c r="T3" s="5" t="s">
        <v>26</v>
      </c>
      <c r="U3" s="5" t="s">
        <v>26</v>
      </c>
      <c r="V3" s="5" t="s">
        <v>28</v>
      </c>
      <c r="W3" s="5" t="s">
        <v>24</v>
      </c>
      <c r="X3" s="5" t="s">
        <v>24</v>
      </c>
      <c r="Y3" s="5"/>
      <c r="Z3" s="5"/>
      <c r="AA3" s="4"/>
      <c r="AB3" s="4"/>
    </row>
    <row r="4" spans="2:34" s="12" customFormat="1" hidden="1" x14ac:dyDescent="0.35">
      <c r="B4" s="6" t="s">
        <v>29</v>
      </c>
      <c r="C4" s="7">
        <v>7.1948773150458374</v>
      </c>
      <c r="D4" s="7">
        <v>1.2048408151726546</v>
      </c>
      <c r="E4" s="7">
        <v>1.4285829437369013</v>
      </c>
      <c r="F4" s="7">
        <v>11.629353395161814</v>
      </c>
      <c r="G4" s="7">
        <v>2.7778280621747231</v>
      </c>
      <c r="H4" s="7">
        <v>7.2055094621049687</v>
      </c>
      <c r="I4" s="9">
        <v>11.629533262194677</v>
      </c>
      <c r="J4" s="9">
        <v>11.629533262194677</v>
      </c>
      <c r="K4" s="7">
        <v>7.2055163336125405</v>
      </c>
      <c r="L4" s="8"/>
      <c r="M4" s="9">
        <v>11.629533262194677</v>
      </c>
      <c r="N4" s="9">
        <v>10.753851420746319</v>
      </c>
      <c r="O4" s="9">
        <v>8.0654264876862918</v>
      </c>
      <c r="P4" s="9">
        <v>7.5190456431535262</v>
      </c>
      <c r="Q4" s="9">
        <v>7.5190456431535262</v>
      </c>
      <c r="R4" s="9">
        <v>7.1949347853615295</v>
      </c>
      <c r="S4" s="9">
        <v>6.9929791324213628</v>
      </c>
      <c r="T4" s="9">
        <v>1.47057186586893</v>
      </c>
      <c r="U4" s="9">
        <v>1.4491330687278046</v>
      </c>
      <c r="V4" s="7">
        <v>7.2055094621049687</v>
      </c>
      <c r="W4" s="7">
        <v>7.2055094621049687</v>
      </c>
      <c r="X4" s="7">
        <v>7.2055094621049687</v>
      </c>
      <c r="Y4" s="7">
        <v>7.2055094621049687</v>
      </c>
      <c r="Z4" s="7">
        <v>7.2055094621049687</v>
      </c>
      <c r="AA4" s="10"/>
      <c r="AB4" s="11"/>
    </row>
    <row r="5" spans="2:34" s="12" customFormat="1" hidden="1" x14ac:dyDescent="0.35">
      <c r="B5" s="6"/>
      <c r="C5" s="7"/>
      <c r="D5" s="7"/>
      <c r="E5" s="7"/>
      <c r="F5" s="7"/>
      <c r="G5" s="7"/>
      <c r="H5" s="7"/>
      <c r="I5" s="7"/>
      <c r="J5" s="7"/>
      <c r="K5" s="7"/>
      <c r="L5" s="8"/>
      <c r="M5" s="9"/>
      <c r="N5" s="9"/>
      <c r="O5" s="9"/>
      <c r="P5" s="9"/>
      <c r="Q5" s="9"/>
      <c r="R5" s="9"/>
      <c r="S5" s="9"/>
      <c r="T5" s="9"/>
      <c r="U5" s="9"/>
      <c r="V5" s="7"/>
      <c r="W5" s="7"/>
      <c r="X5" s="7"/>
      <c r="Y5" s="7"/>
      <c r="Z5" s="7"/>
      <c r="AA5" s="10"/>
      <c r="AB5" s="11"/>
    </row>
    <row r="6" spans="2:34" s="19" customFormat="1" ht="17.100000000000001" customHeight="1" x14ac:dyDescent="0.25">
      <c r="B6" s="13" t="s">
        <v>30</v>
      </c>
      <c r="C6" s="14"/>
      <c r="D6" s="14"/>
      <c r="E6" s="14"/>
      <c r="F6" s="14">
        <v>1216.0350473642229</v>
      </c>
      <c r="G6" s="14">
        <v>1517.1112155528206</v>
      </c>
      <c r="H6" s="14">
        <v>2210.3329658615676</v>
      </c>
      <c r="I6" s="14">
        <v>53.125199613147728</v>
      </c>
      <c r="J6" s="14"/>
      <c r="K6" s="14">
        <v>66.265606758082825</v>
      </c>
      <c r="L6" s="15"/>
      <c r="M6" s="14">
        <f>SUMIF(M13:M21,"&gt;0")</f>
        <v>13927.125968786064</v>
      </c>
      <c r="N6" s="14">
        <f>SUMIF(N13:N21,"&gt;0")</f>
        <v>440.61900000000077</v>
      </c>
      <c r="O6" s="14">
        <f t="shared" ref="O6:X6" si="0">SUMIF(O13:O21,"&gt;0")</f>
        <v>3633.4452800000008</v>
      </c>
      <c r="P6" s="14">
        <f t="shared" si="0"/>
        <v>95.497999999999962</v>
      </c>
      <c r="Q6" s="14">
        <f t="shared" si="0"/>
        <v>2034.4919999999993</v>
      </c>
      <c r="R6" s="14">
        <f t="shared" si="0"/>
        <v>3039.5218559999998</v>
      </c>
      <c r="S6" s="14">
        <f t="shared" si="0"/>
        <v>5078.2773018007792</v>
      </c>
      <c r="T6" s="14">
        <f t="shared" si="0"/>
        <v>0</v>
      </c>
      <c r="U6" s="14">
        <f t="shared" si="0"/>
        <v>80.65460932029012</v>
      </c>
      <c r="V6" s="14">
        <f t="shared" si="0"/>
        <v>117.81011847307357</v>
      </c>
      <c r="W6" s="14">
        <f t="shared" si="0"/>
        <v>0</v>
      </c>
      <c r="X6" s="14">
        <f t="shared" si="0"/>
        <v>0</v>
      </c>
      <c r="Y6" s="14"/>
      <c r="Z6" s="14"/>
      <c r="AA6" s="16"/>
      <c r="AB6" s="16"/>
      <c r="AC6" s="17"/>
      <c r="AD6" s="18"/>
    </row>
    <row r="7" spans="2:34" s="19" customFormat="1" ht="17.100000000000001" customHeight="1" x14ac:dyDescent="0.25">
      <c r="B7" s="20" t="s">
        <v>31</v>
      </c>
      <c r="C7" s="21">
        <v>14422.923656999998</v>
      </c>
      <c r="D7" s="21">
        <v>0</v>
      </c>
      <c r="E7" s="21">
        <v>424.03705241362684</v>
      </c>
      <c r="F7" s="21"/>
      <c r="G7" s="21"/>
      <c r="H7" s="21"/>
      <c r="I7" s="21"/>
      <c r="J7" s="21"/>
      <c r="K7" s="21"/>
      <c r="L7" s="22"/>
      <c r="M7" s="21"/>
      <c r="N7" s="21">
        <v>5758.2559100000117</v>
      </c>
      <c r="O7" s="21">
        <v>6855.4074782550015</v>
      </c>
      <c r="P7" s="21"/>
      <c r="Q7" s="21">
        <v>557.9310499999998</v>
      </c>
      <c r="R7" s="21">
        <v>10906.954093438229</v>
      </c>
      <c r="S7" s="21">
        <v>10491.511540000003</v>
      </c>
      <c r="T7" s="21">
        <v>141.20431056073465</v>
      </c>
      <c r="U7" s="21"/>
      <c r="V7" s="21"/>
      <c r="W7" s="21">
        <v>0</v>
      </c>
      <c r="X7" s="21">
        <v>254.28206904520283</v>
      </c>
      <c r="Y7" s="21">
        <v>460.4009999999999</v>
      </c>
      <c r="Z7" s="21">
        <v>382.45579746222688</v>
      </c>
      <c r="AA7" s="23"/>
      <c r="AB7" s="23"/>
      <c r="AC7" s="17"/>
    </row>
    <row r="8" spans="2:34" s="19" customFormat="1" ht="17.100000000000001" customHeight="1" x14ac:dyDescent="0.25">
      <c r="B8" s="13" t="s">
        <v>32</v>
      </c>
      <c r="C8" s="14"/>
      <c r="D8" s="14"/>
      <c r="E8" s="14"/>
      <c r="F8" s="14"/>
      <c r="G8" s="14"/>
      <c r="H8" s="14"/>
      <c r="I8" s="14"/>
      <c r="J8" s="14"/>
      <c r="K8" s="14"/>
      <c r="L8" s="15"/>
      <c r="M8" s="14"/>
      <c r="N8" s="14"/>
      <c r="O8" s="14"/>
      <c r="P8" s="14"/>
      <c r="Q8" s="14"/>
      <c r="R8" s="14"/>
      <c r="S8" s="14"/>
      <c r="T8" s="14"/>
      <c r="U8" s="14"/>
      <c r="V8" s="14"/>
      <c r="W8" s="14"/>
      <c r="X8" s="14"/>
      <c r="Y8" s="14"/>
      <c r="Z8" s="14"/>
      <c r="AA8" s="16"/>
      <c r="AB8" s="16"/>
      <c r="AE8" s="73"/>
      <c r="AF8" s="73"/>
      <c r="AG8" s="73"/>
      <c r="AH8" s="73"/>
    </row>
    <row r="9" spans="2:34" s="19" customFormat="1" ht="17.100000000000001" customHeight="1" x14ac:dyDescent="0.25">
      <c r="B9" s="20" t="s">
        <v>33</v>
      </c>
      <c r="C9" s="21">
        <v>510.45334299999774</v>
      </c>
      <c r="D9" s="21">
        <v>0</v>
      </c>
      <c r="E9" s="21">
        <v>41.05671999999997</v>
      </c>
      <c r="F9" s="21"/>
      <c r="G9" s="21"/>
      <c r="H9" s="21"/>
      <c r="I9" s="21"/>
      <c r="J9" s="21"/>
      <c r="K9" s="21"/>
      <c r="L9" s="22"/>
      <c r="M9" s="21"/>
      <c r="N9" s="21">
        <v>0</v>
      </c>
      <c r="O9" s="21">
        <v>-22.002483458408204</v>
      </c>
      <c r="P9" s="21">
        <v>0</v>
      </c>
      <c r="Q9" s="21">
        <v>22.000727551867218</v>
      </c>
      <c r="R9" s="21">
        <v>-144.01381466379638</v>
      </c>
      <c r="S9" s="21">
        <v>152.31400000000008</v>
      </c>
      <c r="T9" s="21"/>
      <c r="U9" s="21"/>
      <c r="V9" s="21"/>
      <c r="W9" s="21"/>
      <c r="X9" s="21"/>
      <c r="Y9" s="21"/>
      <c r="Z9" s="21"/>
      <c r="AA9" s="23"/>
      <c r="AB9" s="23"/>
      <c r="AC9" s="17"/>
      <c r="AE9" s="73"/>
      <c r="AF9" s="73"/>
      <c r="AG9" s="73"/>
      <c r="AH9" s="73"/>
    </row>
    <row r="10" spans="2:34" s="19" customFormat="1" ht="17.100000000000001" customHeight="1" x14ac:dyDescent="0.25">
      <c r="B10" s="13" t="s">
        <v>34</v>
      </c>
      <c r="C10" s="14"/>
      <c r="D10" s="14"/>
      <c r="E10" s="14"/>
      <c r="F10" s="14"/>
      <c r="G10" s="14"/>
      <c r="H10" s="14"/>
      <c r="I10" s="14"/>
      <c r="J10" s="14"/>
      <c r="K10" s="14"/>
      <c r="L10" s="15"/>
      <c r="M10" s="14"/>
      <c r="N10" s="14"/>
      <c r="O10" s="14"/>
      <c r="P10" s="14"/>
      <c r="Q10" s="14"/>
      <c r="R10" s="14"/>
      <c r="S10" s="14"/>
      <c r="T10" s="14"/>
      <c r="U10" s="14"/>
      <c r="V10" s="14"/>
      <c r="W10" s="14"/>
      <c r="X10" s="14"/>
      <c r="Y10" s="14"/>
      <c r="Z10" s="14"/>
      <c r="AA10" s="16"/>
      <c r="AB10" s="16"/>
      <c r="AE10" s="73"/>
      <c r="AF10" s="73"/>
      <c r="AG10" s="73"/>
      <c r="AH10" s="73"/>
    </row>
    <row r="11" spans="2:34" s="19" customFormat="1" ht="17.100000000000001" customHeight="1" x14ac:dyDescent="0.25">
      <c r="B11" s="20" t="s">
        <v>78</v>
      </c>
      <c r="C11" s="21"/>
      <c r="D11" s="21"/>
      <c r="E11" s="21"/>
      <c r="F11" s="21"/>
      <c r="G11" s="21"/>
      <c r="H11" s="21"/>
      <c r="I11" s="21"/>
      <c r="J11" s="21"/>
      <c r="K11" s="21"/>
      <c r="L11" s="21"/>
      <c r="M11" s="21"/>
      <c r="N11" s="21"/>
      <c r="O11" s="21"/>
      <c r="P11" s="21"/>
      <c r="Q11" s="21">
        <v>2259.716372477696</v>
      </c>
      <c r="R11" s="21"/>
      <c r="S11" s="21"/>
      <c r="T11" s="21"/>
      <c r="U11" s="21"/>
      <c r="V11" s="21"/>
      <c r="W11" s="21"/>
      <c r="X11" s="21"/>
      <c r="Y11" s="21"/>
      <c r="Z11" s="21"/>
      <c r="AA11" s="23"/>
      <c r="AB11" s="23"/>
      <c r="AE11" s="84"/>
      <c r="AF11" s="84"/>
      <c r="AG11" s="84"/>
      <c r="AH11" s="84"/>
    </row>
    <row r="12" spans="2:34" s="19" customFormat="1" ht="17.100000000000001" customHeight="1" thickBot="1" x14ac:dyDescent="0.3">
      <c r="B12" s="24" t="s">
        <v>35</v>
      </c>
      <c r="C12" s="25">
        <f>C6+C7-C8+C9-C10-C11</f>
        <v>14933.376999999995</v>
      </c>
      <c r="D12" s="25">
        <f t="shared" ref="D12:K12" si="1">D6+D7-D8+D9-D10-D11</f>
        <v>0</v>
      </c>
      <c r="E12" s="25">
        <f t="shared" si="1"/>
        <v>465.09377241362682</v>
      </c>
      <c r="F12" s="25">
        <f t="shared" si="1"/>
        <v>1216.0350473642229</v>
      </c>
      <c r="G12" s="25">
        <f t="shared" si="1"/>
        <v>1517.1112155528206</v>
      </c>
      <c r="H12" s="25">
        <f t="shared" si="1"/>
        <v>2210.3329658615676</v>
      </c>
      <c r="I12" s="25">
        <f t="shared" si="1"/>
        <v>53.125199613147728</v>
      </c>
      <c r="J12" s="25">
        <f t="shared" si="1"/>
        <v>0</v>
      </c>
      <c r="K12" s="25">
        <f t="shared" si="1"/>
        <v>66.265606758082825</v>
      </c>
      <c r="L12" s="26"/>
      <c r="M12" s="25">
        <f>M6+M7-M8+M9-M10-M11</f>
        <v>13927.125968786064</v>
      </c>
      <c r="N12" s="25">
        <f t="shared" ref="N12:Z12" si="2">N6+N7-N8+N9-N10-N11</f>
        <v>6198.8749100000123</v>
      </c>
      <c r="O12" s="25">
        <f t="shared" si="2"/>
        <v>10466.850274796594</v>
      </c>
      <c r="P12" s="25">
        <f t="shared" si="2"/>
        <v>95.497999999999962</v>
      </c>
      <c r="Q12" s="25">
        <f t="shared" si="2"/>
        <v>354.70740507417031</v>
      </c>
      <c r="R12" s="25">
        <f t="shared" si="2"/>
        <v>13802.462134774432</v>
      </c>
      <c r="S12" s="25">
        <f t="shared" si="2"/>
        <v>15722.102841800783</v>
      </c>
      <c r="T12" s="25">
        <f t="shared" si="2"/>
        <v>141.20431056073465</v>
      </c>
      <c r="U12" s="25">
        <f t="shared" si="2"/>
        <v>80.65460932029012</v>
      </c>
      <c r="V12" s="25">
        <f t="shared" si="2"/>
        <v>117.81011847307357</v>
      </c>
      <c r="W12" s="25">
        <f t="shared" si="2"/>
        <v>0</v>
      </c>
      <c r="X12" s="25">
        <f t="shared" si="2"/>
        <v>254.28206904520283</v>
      </c>
      <c r="Y12" s="25">
        <f t="shared" si="2"/>
        <v>460.4009999999999</v>
      </c>
      <c r="Z12" s="25">
        <f t="shared" si="2"/>
        <v>382.45579746222688</v>
      </c>
      <c r="AA12" s="27"/>
      <c r="AB12" s="27"/>
      <c r="AC12" s="17"/>
      <c r="AE12" s="73"/>
      <c r="AF12" s="73"/>
      <c r="AG12" s="73"/>
      <c r="AH12" s="73"/>
    </row>
    <row r="13" spans="2:34" s="19" customFormat="1" ht="17.100000000000001" customHeight="1" x14ac:dyDescent="0.25">
      <c r="B13" s="28" t="s">
        <v>36</v>
      </c>
      <c r="C13" s="29">
        <v>-14933.376999999995</v>
      </c>
      <c r="D13" s="29"/>
      <c r="E13" s="29"/>
      <c r="F13" s="29"/>
      <c r="G13" s="29"/>
      <c r="H13" s="29"/>
      <c r="I13" s="29"/>
      <c r="J13" s="29"/>
      <c r="K13" s="29"/>
      <c r="L13" s="30"/>
      <c r="M13" s="29"/>
      <c r="N13" s="29">
        <v>440.61900000000077</v>
      </c>
      <c r="O13" s="29">
        <v>3633.4452800000008</v>
      </c>
      <c r="P13" s="29">
        <v>95.497999999999962</v>
      </c>
      <c r="Q13" s="29">
        <v>2034.4919999999993</v>
      </c>
      <c r="R13" s="29">
        <v>3039.5218559999998</v>
      </c>
      <c r="S13" s="29">
        <v>5078.2773018007792</v>
      </c>
      <c r="T13" s="29"/>
      <c r="U13" s="29"/>
      <c r="V13" s="29">
        <v>117.81011847307357</v>
      </c>
      <c r="W13" s="29"/>
      <c r="X13" s="29"/>
      <c r="Y13" s="29"/>
      <c r="Z13" s="29"/>
      <c r="AA13" s="31"/>
      <c r="AB13" s="31"/>
      <c r="AE13" s="73"/>
      <c r="AF13" s="73"/>
      <c r="AG13" s="73"/>
      <c r="AH13" s="73"/>
    </row>
    <row r="14" spans="2:34" s="19" customFormat="1" ht="17.100000000000001" customHeight="1" x14ac:dyDescent="0.25">
      <c r="B14" s="20" t="s">
        <v>79</v>
      </c>
      <c r="C14" s="21">
        <v>0</v>
      </c>
      <c r="D14" s="21">
        <v>0</v>
      </c>
      <c r="E14" s="21">
        <v>-235.38246874093178</v>
      </c>
      <c r="F14" s="21">
        <v>-1216.0093152622121</v>
      </c>
      <c r="G14" s="21"/>
      <c r="H14" s="21"/>
      <c r="I14" s="21"/>
      <c r="J14" s="21"/>
      <c r="K14" s="21"/>
      <c r="L14" s="22"/>
      <c r="M14" s="21">
        <v>10738.362702962395</v>
      </c>
      <c r="N14" s="21"/>
      <c r="O14" s="21"/>
      <c r="P14" s="21"/>
      <c r="Q14" s="21"/>
      <c r="R14" s="21">
        <v>-4892.9455839491247</v>
      </c>
      <c r="S14" s="21">
        <v>-10740.699137498621</v>
      </c>
      <c r="T14" s="21"/>
      <c r="U14" s="21"/>
      <c r="V14" s="21"/>
      <c r="W14" s="21"/>
      <c r="X14" s="21"/>
      <c r="Y14" s="21"/>
      <c r="Z14" s="21"/>
      <c r="AA14" s="23"/>
      <c r="AB14" s="23"/>
      <c r="AE14" s="73"/>
      <c r="AF14" s="73"/>
      <c r="AG14" s="73"/>
      <c r="AH14" s="73"/>
    </row>
    <row r="15" spans="2:34" s="19" customFormat="1" ht="17.100000000000001" customHeight="1" x14ac:dyDescent="0.25">
      <c r="B15" s="13" t="s">
        <v>80</v>
      </c>
      <c r="C15" s="14"/>
      <c r="D15" s="14">
        <v>0</v>
      </c>
      <c r="E15" s="14"/>
      <c r="F15" s="14"/>
      <c r="G15" s="14"/>
      <c r="H15" s="14"/>
      <c r="I15" s="14"/>
      <c r="J15" s="14"/>
      <c r="K15" s="14"/>
      <c r="L15" s="15"/>
      <c r="M15" s="14">
        <v>313.48291542730647</v>
      </c>
      <c r="N15" s="14"/>
      <c r="O15" s="14"/>
      <c r="P15" s="14"/>
      <c r="Q15" s="14"/>
      <c r="R15" s="14">
        <v>-20.992404761904758</v>
      </c>
      <c r="S15" s="14">
        <v>-461.25917172567199</v>
      </c>
      <c r="T15" s="14"/>
      <c r="U15" s="14"/>
      <c r="V15" s="14"/>
      <c r="W15" s="14"/>
      <c r="X15" s="14"/>
      <c r="Y15" s="14"/>
      <c r="Z15" s="14"/>
      <c r="AA15" s="16"/>
      <c r="AB15" s="16"/>
      <c r="AE15" s="73"/>
      <c r="AF15" s="73"/>
      <c r="AG15" s="73"/>
      <c r="AH15" s="73"/>
    </row>
    <row r="16" spans="2:34" s="19" customFormat="1" ht="17.100000000000001" customHeight="1" x14ac:dyDescent="0.25">
      <c r="B16" s="20" t="s">
        <v>37</v>
      </c>
      <c r="C16" s="21"/>
      <c r="D16" s="21"/>
      <c r="E16" s="21"/>
      <c r="F16" s="21">
        <v>-2.5732102010818585E-2</v>
      </c>
      <c r="G16" s="21"/>
      <c r="H16" s="21">
        <v>-159.27083575475626</v>
      </c>
      <c r="I16" s="21"/>
      <c r="J16" s="21"/>
      <c r="K16" s="21">
        <v>-19.994949706954717</v>
      </c>
      <c r="L16" s="22"/>
      <c r="M16" s="21">
        <v>2875.2803503963623</v>
      </c>
      <c r="N16" s="21"/>
      <c r="O16" s="21">
        <v>-140.96333208645314</v>
      </c>
      <c r="P16" s="21"/>
      <c r="Q16" s="21"/>
      <c r="R16" s="21">
        <v>-3077.9542790087448</v>
      </c>
      <c r="S16" s="21">
        <v>-2126.3760007510859</v>
      </c>
      <c r="T16" s="21"/>
      <c r="U16" s="21"/>
      <c r="V16" s="21"/>
      <c r="W16" s="21"/>
      <c r="X16" s="21"/>
      <c r="Y16" s="21"/>
      <c r="Z16" s="21"/>
      <c r="AA16" s="23"/>
      <c r="AB16" s="23"/>
      <c r="AE16" s="73"/>
      <c r="AF16" s="73"/>
      <c r="AG16" s="73"/>
      <c r="AH16" s="73"/>
    </row>
    <row r="17" spans="2:34" s="19" customFormat="1" ht="17.100000000000001" customHeight="1" x14ac:dyDescent="0.25">
      <c r="B17" s="13" t="s">
        <v>38</v>
      </c>
      <c r="C17" s="14"/>
      <c r="D17" s="14"/>
      <c r="E17" s="14"/>
      <c r="F17" s="14"/>
      <c r="G17" s="14"/>
      <c r="H17" s="14"/>
      <c r="I17" s="14"/>
      <c r="J17" s="14"/>
      <c r="K17" s="14"/>
      <c r="L17" s="15"/>
      <c r="M17" s="14"/>
      <c r="N17" s="14"/>
      <c r="O17" s="14"/>
      <c r="P17" s="14"/>
      <c r="Q17" s="14"/>
      <c r="R17" s="14"/>
      <c r="S17" s="14"/>
      <c r="T17" s="14"/>
      <c r="U17" s="14"/>
      <c r="V17" s="14"/>
      <c r="W17" s="14"/>
      <c r="X17" s="14"/>
      <c r="Y17" s="14"/>
      <c r="Z17" s="14"/>
      <c r="AA17" s="16"/>
      <c r="AB17" s="16"/>
      <c r="AE17" s="73"/>
      <c r="AF17" s="73"/>
      <c r="AG17" s="73"/>
      <c r="AH17" s="73"/>
    </row>
    <row r="18" spans="2:34" s="19" customFormat="1" ht="17.100000000000001" customHeight="1" x14ac:dyDescent="0.25">
      <c r="B18" s="20" t="s">
        <v>39</v>
      </c>
      <c r="C18" s="21"/>
      <c r="D18" s="21"/>
      <c r="E18" s="21"/>
      <c r="F18" s="21"/>
      <c r="G18" s="21">
        <v>-282.64347206946576</v>
      </c>
      <c r="H18" s="21"/>
      <c r="I18" s="21"/>
      <c r="J18" s="21"/>
      <c r="K18" s="21"/>
      <c r="L18" s="22"/>
      <c r="M18" s="21"/>
      <c r="N18" s="21"/>
      <c r="O18" s="21"/>
      <c r="P18" s="21"/>
      <c r="Q18" s="21"/>
      <c r="R18" s="21"/>
      <c r="S18" s="21"/>
      <c r="T18" s="21"/>
      <c r="U18" s="21">
        <v>80.65460932029012</v>
      </c>
      <c r="V18" s="21"/>
      <c r="W18" s="21"/>
      <c r="X18" s="21"/>
      <c r="Y18" s="21"/>
      <c r="Z18" s="21"/>
      <c r="AA18" s="23"/>
      <c r="AB18" s="23"/>
    </row>
    <row r="19" spans="2:34" s="19" customFormat="1" ht="17.100000000000001" customHeight="1" x14ac:dyDescent="0.25">
      <c r="B19" s="13" t="s">
        <v>40</v>
      </c>
      <c r="C19" s="14"/>
      <c r="D19" s="14"/>
      <c r="E19" s="14"/>
      <c r="F19" s="14"/>
      <c r="G19" s="14"/>
      <c r="H19" s="14"/>
      <c r="I19" s="14"/>
      <c r="J19" s="14"/>
      <c r="K19" s="14"/>
      <c r="L19" s="15"/>
      <c r="M19" s="14"/>
      <c r="N19" s="14"/>
      <c r="O19" s="14"/>
      <c r="P19" s="14"/>
      <c r="Q19" s="14"/>
      <c r="R19" s="14"/>
      <c r="S19" s="14"/>
      <c r="T19" s="14"/>
      <c r="U19" s="14"/>
      <c r="V19" s="14"/>
      <c r="W19" s="14"/>
      <c r="X19" s="14"/>
      <c r="Y19" s="14"/>
      <c r="Z19" s="14"/>
      <c r="AA19" s="16"/>
      <c r="AB19" s="16"/>
    </row>
    <row r="20" spans="2:34" s="19" customFormat="1" ht="17.100000000000001" customHeight="1" x14ac:dyDescent="0.25">
      <c r="B20" s="20" t="s">
        <v>41</v>
      </c>
      <c r="C20" s="21"/>
      <c r="D20" s="21"/>
      <c r="E20" s="21"/>
      <c r="F20" s="21"/>
      <c r="G20" s="21"/>
      <c r="H20" s="21"/>
      <c r="I20" s="21"/>
      <c r="J20" s="21"/>
      <c r="K20" s="21"/>
      <c r="L20" s="22"/>
      <c r="M20" s="21"/>
      <c r="N20" s="21"/>
      <c r="O20" s="21"/>
      <c r="P20" s="21"/>
      <c r="Q20" s="21"/>
      <c r="R20" s="21"/>
      <c r="S20" s="21"/>
      <c r="T20" s="21"/>
      <c r="U20" s="21"/>
      <c r="V20" s="21"/>
      <c r="W20" s="21"/>
      <c r="X20" s="21"/>
      <c r="Y20" s="21"/>
      <c r="Z20" s="21"/>
      <c r="AA20" s="23"/>
      <c r="AB20" s="23"/>
      <c r="AE20" s="143"/>
      <c r="AF20" s="143"/>
      <c r="AG20" s="143"/>
      <c r="AH20" s="143"/>
    </row>
    <row r="21" spans="2:34" s="19" customFormat="1" ht="17.100000000000001" customHeight="1" x14ac:dyDescent="0.25">
      <c r="B21" s="13" t="s">
        <v>42</v>
      </c>
      <c r="C21" s="14"/>
      <c r="D21" s="14"/>
      <c r="E21" s="14"/>
      <c r="F21" s="14"/>
      <c r="G21" s="14"/>
      <c r="H21" s="14"/>
      <c r="I21" s="14"/>
      <c r="J21" s="14"/>
      <c r="K21" s="14"/>
      <c r="L21" s="15"/>
      <c r="M21" s="14"/>
      <c r="N21" s="14"/>
      <c r="O21" s="14"/>
      <c r="P21" s="14"/>
      <c r="Q21" s="14"/>
      <c r="R21" s="14"/>
      <c r="S21" s="14"/>
      <c r="T21" s="14"/>
      <c r="U21" s="14"/>
      <c r="V21" s="14"/>
      <c r="W21" s="14"/>
      <c r="X21" s="14"/>
      <c r="Y21" s="14"/>
      <c r="Z21" s="14"/>
      <c r="AA21" s="16"/>
      <c r="AB21" s="16"/>
      <c r="AE21" s="143"/>
      <c r="AF21" s="143"/>
      <c r="AG21" s="143"/>
      <c r="AH21" s="143"/>
    </row>
    <row r="22" spans="2:34" s="19" customFormat="1" ht="17.100000000000001" customHeight="1" thickBot="1" x14ac:dyDescent="0.3">
      <c r="B22" s="32" t="s">
        <v>43</v>
      </c>
      <c r="C22" s="33">
        <f>SUM(C13:C21)</f>
        <v>-14933.376999999995</v>
      </c>
      <c r="D22" s="33">
        <f t="shared" ref="D22:K22" si="3">SUM(D13:D21)</f>
        <v>0</v>
      </c>
      <c r="E22" s="33">
        <f t="shared" si="3"/>
        <v>-235.38246874093178</v>
      </c>
      <c r="F22" s="33">
        <f t="shared" si="3"/>
        <v>-1216.0350473642229</v>
      </c>
      <c r="G22" s="33">
        <f t="shared" si="3"/>
        <v>-282.64347206946576</v>
      </c>
      <c r="H22" s="33">
        <f t="shared" si="3"/>
        <v>-159.27083575475626</v>
      </c>
      <c r="I22" s="33">
        <f t="shared" si="3"/>
        <v>0</v>
      </c>
      <c r="J22" s="33"/>
      <c r="K22" s="33">
        <f t="shared" si="3"/>
        <v>-19.994949706954717</v>
      </c>
      <c r="L22" s="33"/>
      <c r="M22" s="33">
        <f>SUMIF(M13:M21,"&lt;0")</f>
        <v>0</v>
      </c>
      <c r="N22" s="33">
        <f t="shared" ref="N22:Z22" si="4">SUMIF(N13:N21,"&lt;0")</f>
        <v>0</v>
      </c>
      <c r="O22" s="33">
        <f t="shared" si="4"/>
        <v>-140.96333208645314</v>
      </c>
      <c r="P22" s="33">
        <f t="shared" si="4"/>
        <v>0</v>
      </c>
      <c r="Q22" s="33">
        <f t="shared" si="4"/>
        <v>0</v>
      </c>
      <c r="R22" s="33">
        <f t="shared" si="4"/>
        <v>-7991.8922677197752</v>
      </c>
      <c r="S22" s="33">
        <f>SUMIF(S13:S21,"&lt;0")</f>
        <v>-13328.33430997538</v>
      </c>
      <c r="T22" s="33">
        <f t="shared" si="4"/>
        <v>0</v>
      </c>
      <c r="U22" s="33">
        <f t="shared" si="4"/>
        <v>0</v>
      </c>
      <c r="V22" s="33">
        <f t="shared" si="4"/>
        <v>0</v>
      </c>
      <c r="W22" s="33">
        <f t="shared" si="4"/>
        <v>0</v>
      </c>
      <c r="X22" s="33">
        <f t="shared" si="4"/>
        <v>0</v>
      </c>
      <c r="Y22" s="33">
        <f t="shared" si="4"/>
        <v>0</v>
      </c>
      <c r="Z22" s="33">
        <f t="shared" si="4"/>
        <v>0</v>
      </c>
      <c r="AA22" s="34"/>
      <c r="AB22" s="34"/>
      <c r="AE22" s="143"/>
      <c r="AF22" s="143"/>
      <c r="AG22" s="143"/>
      <c r="AH22" s="143"/>
    </row>
    <row r="23" spans="2:34" s="19" customFormat="1" ht="17.100000000000001" customHeight="1" x14ac:dyDescent="0.25">
      <c r="B23" s="28" t="s">
        <v>44</v>
      </c>
      <c r="C23" s="29"/>
      <c r="D23" s="29">
        <v>0</v>
      </c>
      <c r="E23" s="29"/>
      <c r="F23" s="29"/>
      <c r="G23" s="29"/>
      <c r="H23" s="29"/>
      <c r="I23" s="29"/>
      <c r="J23" s="29"/>
      <c r="K23" s="29"/>
      <c r="L23" s="35"/>
      <c r="M23" s="29">
        <v>607.05320945314315</v>
      </c>
      <c r="N23" s="29"/>
      <c r="O23" s="29">
        <v>33.843755679289913</v>
      </c>
      <c r="P23" s="29"/>
      <c r="Q23" s="29"/>
      <c r="R23" s="29">
        <v>2.0133195461743343</v>
      </c>
      <c r="S23" s="29">
        <v>391.0281334685605</v>
      </c>
      <c r="T23" s="29"/>
      <c r="U23" s="29"/>
      <c r="V23" s="29">
        <v>117.81011847307357</v>
      </c>
      <c r="W23" s="29"/>
      <c r="X23" s="29"/>
      <c r="Y23" s="29"/>
      <c r="Z23" s="29"/>
      <c r="AA23" s="31"/>
      <c r="AB23" s="31"/>
      <c r="AE23" s="143"/>
      <c r="AF23" s="143"/>
      <c r="AG23" s="143"/>
      <c r="AH23" s="143"/>
    </row>
    <row r="24" spans="2:34" s="19" customFormat="1" ht="17.100000000000001" customHeight="1" x14ac:dyDescent="0.25">
      <c r="B24" s="20" t="s">
        <v>45</v>
      </c>
      <c r="C24" s="21"/>
      <c r="D24" s="21"/>
      <c r="E24" s="21"/>
      <c r="F24" s="21"/>
      <c r="G24" s="21"/>
      <c r="H24" s="21"/>
      <c r="I24" s="21"/>
      <c r="J24" s="21"/>
      <c r="K24" s="21"/>
      <c r="L24" s="36"/>
      <c r="M24" s="21">
        <v>1580.0309034971706</v>
      </c>
      <c r="N24" s="21"/>
      <c r="O24" s="21"/>
      <c r="P24" s="21"/>
      <c r="Q24" s="21"/>
      <c r="R24" s="21"/>
      <c r="S24" s="21"/>
      <c r="T24" s="21"/>
      <c r="U24" s="21"/>
      <c r="V24" s="21"/>
      <c r="W24" s="21"/>
      <c r="X24" s="21"/>
      <c r="Y24" s="21"/>
      <c r="Z24" s="21"/>
      <c r="AA24" s="23"/>
      <c r="AB24" s="23"/>
    </row>
    <row r="25" spans="2:34" s="19" customFormat="1" ht="17.100000000000001" customHeight="1" thickBot="1" x14ac:dyDescent="0.3">
      <c r="B25" s="109" t="s">
        <v>46</v>
      </c>
      <c r="C25" s="110">
        <f>IFERROR(C12+C22-C32-C24-C23-C33, " ")</f>
        <v>0</v>
      </c>
      <c r="D25" s="110">
        <f t="shared" ref="D25:Z25" si="5">IFERROR(D12+D22-D32-D24-D23-D33, " ")</f>
        <v>0</v>
      </c>
      <c r="E25" s="110">
        <f t="shared" si="5"/>
        <v>165.85749019606664</v>
      </c>
      <c r="F25" s="110">
        <f t="shared" si="5"/>
        <v>0</v>
      </c>
      <c r="G25" s="110">
        <f t="shared" si="5"/>
        <v>0</v>
      </c>
      <c r="H25" s="110">
        <f t="shared" si="5"/>
        <v>0</v>
      </c>
      <c r="I25" s="110">
        <f t="shared" si="5"/>
        <v>-7.1054273576010019E-15</v>
      </c>
      <c r="J25" s="110"/>
      <c r="K25" s="110">
        <f t="shared" si="5"/>
        <v>7.1054273576010019E-15</v>
      </c>
      <c r="L25" s="110"/>
      <c r="M25" s="110">
        <f t="shared" si="5"/>
        <v>-2.2737367544323206E-12</v>
      </c>
      <c r="N25" s="110">
        <f t="shared" si="5"/>
        <v>12.809838571440196</v>
      </c>
      <c r="O25" s="110">
        <f t="shared" si="5"/>
        <v>2.2737367544323206E-12</v>
      </c>
      <c r="P25" s="110">
        <f t="shared" si="5"/>
        <v>10.295182390041447</v>
      </c>
      <c r="Q25" s="110">
        <f t="shared" si="5"/>
        <v>1.7053025658242404E-13</v>
      </c>
      <c r="R25" s="110">
        <f t="shared" si="5"/>
        <v>-3.0739855105821334E-12</v>
      </c>
      <c r="S25" s="110">
        <f t="shared" si="5"/>
        <v>-1.3073986337985843E-12</v>
      </c>
      <c r="T25" s="110">
        <f t="shared" si="5"/>
        <v>0</v>
      </c>
      <c r="U25" s="110">
        <f t="shared" si="5"/>
        <v>0</v>
      </c>
      <c r="V25" s="110">
        <f t="shared" si="5"/>
        <v>0</v>
      </c>
      <c r="W25" s="110">
        <f t="shared" si="5"/>
        <v>0</v>
      </c>
      <c r="X25" s="110">
        <f t="shared" si="5"/>
        <v>0</v>
      </c>
      <c r="Y25" s="110">
        <f t="shared" si="5"/>
        <v>0</v>
      </c>
      <c r="Z25" s="110">
        <f t="shared" si="5"/>
        <v>0</v>
      </c>
      <c r="AA25" s="110"/>
      <c r="AB25" s="110"/>
      <c r="AE25" s="73"/>
      <c r="AF25" s="73"/>
      <c r="AG25" s="73"/>
      <c r="AH25" s="73"/>
    </row>
    <row r="26" spans="2:34" s="19" customFormat="1" ht="17.100000000000001" customHeight="1" x14ac:dyDescent="0.25">
      <c r="B26" s="118" t="s">
        <v>135</v>
      </c>
      <c r="C26" s="29"/>
      <c r="D26" s="29">
        <v>0</v>
      </c>
      <c r="E26" s="29"/>
      <c r="F26" s="29"/>
      <c r="G26" s="29"/>
      <c r="H26" s="29"/>
      <c r="I26" s="29"/>
      <c r="J26" s="29"/>
      <c r="K26" s="29"/>
      <c r="L26" s="35"/>
      <c r="M26" s="29">
        <v>0</v>
      </c>
      <c r="N26" s="29">
        <v>1843.1108485826771</v>
      </c>
      <c r="O26" s="29">
        <v>8885.5875059884165</v>
      </c>
      <c r="P26" s="29"/>
      <c r="Q26" s="29">
        <v>354.70740507417014</v>
      </c>
      <c r="R26" s="29">
        <v>4372.5035558959526</v>
      </c>
      <c r="S26" s="29"/>
      <c r="T26" s="29"/>
      <c r="U26" s="29"/>
      <c r="V26" s="29"/>
      <c r="W26" s="29">
        <v>0</v>
      </c>
      <c r="X26" s="29"/>
      <c r="Y26" s="29"/>
      <c r="Z26" s="29"/>
      <c r="AA26" s="31"/>
      <c r="AB26" s="31"/>
      <c r="AE26" s="73"/>
      <c r="AF26" s="73"/>
      <c r="AG26" s="73"/>
      <c r="AH26" s="73"/>
    </row>
    <row r="27" spans="2:34" s="19" customFormat="1" ht="17.100000000000001" customHeight="1" x14ac:dyDescent="0.25">
      <c r="B27" s="121" t="s">
        <v>136</v>
      </c>
      <c r="C27" s="21"/>
      <c r="D27" s="21">
        <v>0</v>
      </c>
      <c r="E27" s="21">
        <v>63.85381347662841</v>
      </c>
      <c r="F27" s="21"/>
      <c r="G27" s="21"/>
      <c r="H27" s="21">
        <v>2051.0621301068113</v>
      </c>
      <c r="I27" s="21"/>
      <c r="J27" s="21"/>
      <c r="K27" s="21">
        <v>31.062568143913939</v>
      </c>
      <c r="L27" s="36"/>
      <c r="M27" s="21">
        <v>4374.8204959209052</v>
      </c>
      <c r="N27" s="21">
        <v>352.11470662601801</v>
      </c>
      <c r="O27" s="21">
        <v>6.2424097809461196</v>
      </c>
      <c r="P27" s="21"/>
      <c r="Q27" s="21"/>
      <c r="R27" s="21">
        <v>896.6730711619698</v>
      </c>
      <c r="S27" s="21">
        <v>2002.7403983568433</v>
      </c>
      <c r="T27" s="21">
        <v>141.20431056073465</v>
      </c>
      <c r="U27" s="21"/>
      <c r="V27" s="21"/>
      <c r="W27" s="21"/>
      <c r="X27" s="21"/>
      <c r="Y27" s="21"/>
      <c r="Z27" s="21"/>
      <c r="AA27" s="23"/>
      <c r="AB27" s="37"/>
      <c r="AE27" s="73"/>
      <c r="AF27" s="73"/>
      <c r="AG27" s="73"/>
      <c r="AH27" s="73"/>
    </row>
    <row r="28" spans="2:34" s="19" customFormat="1" ht="17.100000000000001" customHeight="1" x14ac:dyDescent="0.25">
      <c r="B28" s="120" t="s">
        <v>137</v>
      </c>
      <c r="C28" s="14"/>
      <c r="D28" s="14"/>
      <c r="E28" s="14"/>
      <c r="F28" s="14"/>
      <c r="G28" s="14">
        <v>1234.3873961610382</v>
      </c>
      <c r="H28" s="14"/>
      <c r="I28" s="14">
        <v>50.267278964140665</v>
      </c>
      <c r="J28" s="14"/>
      <c r="K28" s="14">
        <v>15.208088907214167</v>
      </c>
      <c r="L28" s="38"/>
      <c r="M28" s="14">
        <v>4172.8430925449511</v>
      </c>
      <c r="N28" s="14">
        <v>3404.3002032451373</v>
      </c>
      <c r="O28" s="14"/>
      <c r="P28" s="14">
        <v>85.202817609958515</v>
      </c>
      <c r="Q28" s="14"/>
      <c r="R28" s="14"/>
      <c r="S28" s="14"/>
      <c r="T28" s="14"/>
      <c r="U28" s="14">
        <v>79.246535449656704</v>
      </c>
      <c r="V28" s="14"/>
      <c r="W28" s="14"/>
      <c r="X28" s="14"/>
      <c r="Y28" s="14"/>
      <c r="Z28" s="14"/>
      <c r="AA28" s="16"/>
      <c r="AB28" s="16"/>
      <c r="AE28" s="73"/>
      <c r="AF28" s="73"/>
      <c r="AG28" s="73"/>
      <c r="AH28" s="73"/>
    </row>
    <row r="29" spans="2:34" s="19" customFormat="1" ht="17.100000000000001" customHeight="1" x14ac:dyDescent="0.25">
      <c r="B29" s="121" t="s">
        <v>138</v>
      </c>
      <c r="C29" s="21"/>
      <c r="D29" s="21"/>
      <c r="E29" s="21"/>
      <c r="F29" s="21"/>
      <c r="G29" s="21">
        <v>8.0347322316472861E-2</v>
      </c>
      <c r="H29" s="21"/>
      <c r="I29" s="21">
        <v>2.8579206490070681</v>
      </c>
      <c r="J29" s="21"/>
      <c r="K29" s="21"/>
      <c r="L29" s="36"/>
      <c r="M29" s="21">
        <v>2277.5248152432669</v>
      </c>
      <c r="N29" s="21">
        <v>463.14714795731345</v>
      </c>
      <c r="O29" s="21">
        <v>0.10327639222872033</v>
      </c>
      <c r="P29" s="21"/>
      <c r="Q29" s="21"/>
      <c r="R29" s="21">
        <v>153.50058432109583</v>
      </c>
      <c r="S29" s="21"/>
      <c r="T29" s="21"/>
      <c r="U29" s="21">
        <v>1.4080738706334115</v>
      </c>
      <c r="V29" s="21"/>
      <c r="W29" s="21"/>
      <c r="X29" s="21"/>
      <c r="Y29" s="21"/>
      <c r="Z29" s="21"/>
      <c r="AA29" s="23"/>
      <c r="AB29" s="23"/>
      <c r="AE29" s="73"/>
      <c r="AF29" s="73"/>
      <c r="AG29" s="73"/>
      <c r="AH29" s="73"/>
    </row>
    <row r="30" spans="2:34" s="19" customFormat="1" ht="17.100000000000001" customHeight="1" x14ac:dyDescent="0.25">
      <c r="B30" s="120" t="s">
        <v>139</v>
      </c>
      <c r="C30" s="14"/>
      <c r="D30" s="14"/>
      <c r="E30" s="14"/>
      <c r="F30" s="14"/>
      <c r="G30" s="14"/>
      <c r="H30" s="14"/>
      <c r="I30" s="14"/>
      <c r="J30" s="14"/>
      <c r="K30" s="14"/>
      <c r="L30" s="38"/>
      <c r="M30" s="14">
        <v>914.85345212662878</v>
      </c>
      <c r="N30" s="14"/>
      <c r="O30" s="14"/>
      <c r="P30" s="14"/>
      <c r="Q30" s="14"/>
      <c r="R30" s="14">
        <v>385.87933612946773</v>
      </c>
      <c r="S30" s="14"/>
      <c r="T30" s="14"/>
      <c r="U30" s="14"/>
      <c r="V30" s="14"/>
      <c r="W30" s="14"/>
      <c r="X30" s="14"/>
      <c r="Y30" s="14"/>
      <c r="Z30" s="14"/>
      <c r="AA30" s="16"/>
      <c r="AB30" s="16"/>
    </row>
    <row r="31" spans="2:34" s="19" customFormat="1" ht="17.100000000000001" customHeight="1" x14ac:dyDescent="0.25">
      <c r="B31" s="121" t="s">
        <v>140</v>
      </c>
      <c r="C31" s="21"/>
      <c r="D31" s="21"/>
      <c r="E31" s="21"/>
      <c r="F31" s="21"/>
      <c r="G31" s="21"/>
      <c r="H31" s="21"/>
      <c r="I31" s="21"/>
      <c r="J31" s="21"/>
      <c r="K31" s="21"/>
      <c r="L31" s="36"/>
      <c r="M31" s="21"/>
      <c r="N31" s="21">
        <v>123.39216501742649</v>
      </c>
      <c r="O31" s="21">
        <v>145.89449891913887</v>
      </c>
      <c r="P31" s="21"/>
      <c r="Q31" s="21"/>
      <c r="R31" s="21"/>
      <c r="S31" s="21"/>
      <c r="T31" s="21"/>
      <c r="U31" s="21"/>
      <c r="V31" s="21"/>
      <c r="W31" s="21"/>
      <c r="X31" s="21"/>
      <c r="Y31" s="21"/>
      <c r="Z31" s="21"/>
      <c r="AA31" s="23"/>
      <c r="AB31" s="23"/>
    </row>
    <row r="32" spans="2:34" s="19" customFormat="1" ht="17.100000000000001" customHeight="1" x14ac:dyDescent="0.25">
      <c r="B32" s="39" t="s">
        <v>51</v>
      </c>
      <c r="C32" s="40">
        <f t="shared" ref="C32:K32" si="6">SUM(C26:C31)</f>
        <v>0</v>
      </c>
      <c r="D32" s="40">
        <f t="shared" si="6"/>
        <v>0</v>
      </c>
      <c r="E32" s="40">
        <f t="shared" si="6"/>
        <v>63.85381347662841</v>
      </c>
      <c r="F32" s="40">
        <f t="shared" si="6"/>
        <v>0</v>
      </c>
      <c r="G32" s="40">
        <f t="shared" si="6"/>
        <v>1234.4677434833548</v>
      </c>
      <c r="H32" s="40">
        <f t="shared" si="6"/>
        <v>2051.0621301068113</v>
      </c>
      <c r="I32" s="40">
        <f t="shared" ref="I32" si="7">SUM(I26:I31)</f>
        <v>53.125199613147736</v>
      </c>
      <c r="J32" s="40"/>
      <c r="K32" s="40">
        <f t="shared" si="6"/>
        <v>46.270657051128104</v>
      </c>
      <c r="L32" s="40"/>
      <c r="M32" s="40">
        <f t="shared" ref="M32:Z32" si="8">SUM(M26:M31)</f>
        <v>11740.041855835752</v>
      </c>
      <c r="N32" s="40">
        <f t="shared" si="8"/>
        <v>6186.0650714285721</v>
      </c>
      <c r="O32" s="40">
        <f t="shared" si="8"/>
        <v>9037.827691080729</v>
      </c>
      <c r="P32" s="40">
        <f t="shared" si="8"/>
        <v>85.202817609958515</v>
      </c>
      <c r="Q32" s="40">
        <f t="shared" si="8"/>
        <v>354.70740507417014</v>
      </c>
      <c r="R32" s="40">
        <f t="shared" si="8"/>
        <v>5808.5565475084859</v>
      </c>
      <c r="S32" s="40">
        <f t="shared" si="8"/>
        <v>2002.7403983568433</v>
      </c>
      <c r="T32" s="40">
        <f t="shared" si="8"/>
        <v>141.20431056073465</v>
      </c>
      <c r="U32" s="40">
        <f t="shared" si="8"/>
        <v>80.65460932029012</v>
      </c>
      <c r="V32" s="40">
        <f t="shared" si="8"/>
        <v>0</v>
      </c>
      <c r="W32" s="40">
        <f t="shared" si="8"/>
        <v>0</v>
      </c>
      <c r="X32" s="40">
        <f t="shared" si="8"/>
        <v>0</v>
      </c>
      <c r="Y32" s="40">
        <f t="shared" si="8"/>
        <v>0</v>
      </c>
      <c r="Z32" s="40">
        <f t="shared" si="8"/>
        <v>0</v>
      </c>
      <c r="AA32" s="40"/>
      <c r="AB32" s="40"/>
      <c r="AC32" s="71"/>
    </row>
    <row r="33" spans="2:30" s="19" customFormat="1" ht="17.100000000000001" customHeight="1" x14ac:dyDescent="0.25">
      <c r="B33" s="13" t="s">
        <v>52</v>
      </c>
      <c r="C33" s="14"/>
      <c r="D33" s="14"/>
      <c r="E33" s="14"/>
      <c r="F33" s="14"/>
      <c r="G33" s="14"/>
      <c r="H33" s="14"/>
      <c r="I33" s="14"/>
      <c r="J33" s="14"/>
      <c r="K33" s="14"/>
      <c r="L33" s="38"/>
      <c r="M33" s="14"/>
      <c r="N33" s="14"/>
      <c r="O33" s="14">
        <v>1254.2154959501206</v>
      </c>
      <c r="P33" s="14"/>
      <c r="Q33" s="14"/>
      <c r="R33" s="14"/>
      <c r="S33" s="14"/>
      <c r="T33" s="14"/>
      <c r="U33" s="14"/>
      <c r="V33" s="14"/>
      <c r="W33" s="14"/>
      <c r="X33" s="14">
        <v>254.28206904520283</v>
      </c>
      <c r="Y33" s="14">
        <v>460.4009999999999</v>
      </c>
      <c r="Z33" s="14">
        <v>382.45579746222688</v>
      </c>
      <c r="AA33" s="16"/>
      <c r="AB33" s="16"/>
    </row>
    <row r="34" spans="2:30" s="19" customFormat="1" ht="17.100000000000001" customHeight="1" thickBot="1" x14ac:dyDescent="0.3">
      <c r="B34" s="32" t="s">
        <v>53</v>
      </c>
      <c r="C34" s="33">
        <f t="shared" ref="C34:K34" si="9">C33+C32</f>
        <v>0</v>
      </c>
      <c r="D34" s="33">
        <f t="shared" si="9"/>
        <v>0</v>
      </c>
      <c r="E34" s="33">
        <f t="shared" si="9"/>
        <v>63.85381347662841</v>
      </c>
      <c r="F34" s="33">
        <f t="shared" si="9"/>
        <v>0</v>
      </c>
      <c r="G34" s="33">
        <f t="shared" si="9"/>
        <v>1234.4677434833548</v>
      </c>
      <c r="H34" s="33">
        <f t="shared" si="9"/>
        <v>2051.0621301068113</v>
      </c>
      <c r="I34" s="33">
        <f t="shared" si="9"/>
        <v>53.125199613147736</v>
      </c>
      <c r="J34" s="33"/>
      <c r="K34" s="33">
        <f t="shared" si="9"/>
        <v>46.270657051128104</v>
      </c>
      <c r="L34" s="41"/>
      <c r="M34" s="33">
        <f>M33+M32</f>
        <v>11740.041855835752</v>
      </c>
      <c r="N34" s="33">
        <f t="shared" ref="N34:R34" si="10">N33+N32</f>
        <v>6186.0650714285721</v>
      </c>
      <c r="O34" s="33">
        <f t="shared" si="10"/>
        <v>10292.043187030849</v>
      </c>
      <c r="P34" s="33">
        <f t="shared" si="10"/>
        <v>85.202817609958515</v>
      </c>
      <c r="Q34" s="33">
        <f t="shared" si="10"/>
        <v>354.70740507417014</v>
      </c>
      <c r="R34" s="33">
        <f t="shared" si="10"/>
        <v>5808.5565475084859</v>
      </c>
      <c r="S34" s="33">
        <f>S33+S32</f>
        <v>2002.7403983568433</v>
      </c>
      <c r="T34" s="33">
        <f t="shared" ref="T34:Z34" si="11">T33+T32</f>
        <v>141.20431056073465</v>
      </c>
      <c r="U34" s="33">
        <f t="shared" si="11"/>
        <v>80.65460932029012</v>
      </c>
      <c r="V34" s="33">
        <f t="shared" si="11"/>
        <v>0</v>
      </c>
      <c r="W34" s="33">
        <f t="shared" si="11"/>
        <v>0</v>
      </c>
      <c r="X34" s="33">
        <f t="shared" si="11"/>
        <v>254.28206904520283</v>
      </c>
      <c r="Y34" s="33">
        <f t="shared" si="11"/>
        <v>460.4009999999999</v>
      </c>
      <c r="Z34" s="33">
        <f t="shared" si="11"/>
        <v>382.45579746222688</v>
      </c>
      <c r="AA34" s="33"/>
      <c r="AB34" s="33"/>
    </row>
    <row r="35" spans="2:30" s="19" customFormat="1" ht="17.100000000000001" customHeight="1" x14ac:dyDescent="0.25">
      <c r="B35" s="42" t="s">
        <v>54</v>
      </c>
      <c r="C35" s="43">
        <f>IFERROR(C25/C12, " ")</f>
        <v>0</v>
      </c>
      <c r="D35" s="43" t="str">
        <f t="shared" ref="D35:Z35" si="12">IFERROR(D25/D12, " ")</f>
        <v xml:space="preserve"> </v>
      </c>
      <c r="E35" s="43">
        <f t="shared" si="12"/>
        <v>0.35661086007525128</v>
      </c>
      <c r="F35" s="43">
        <f t="shared" si="12"/>
        <v>0</v>
      </c>
      <c r="G35" s="43">
        <f t="shared" si="12"/>
        <v>0</v>
      </c>
      <c r="H35" s="43">
        <f t="shared" si="12"/>
        <v>0</v>
      </c>
      <c r="I35" s="43">
        <f t="shared" si="12"/>
        <v>-1.3374871829832165E-16</v>
      </c>
      <c r="J35" s="43"/>
      <c r="K35" s="43">
        <f t="shared" si="12"/>
        <v>1.0722647396168766E-16</v>
      </c>
      <c r="L35" s="43"/>
      <c r="M35" s="43">
        <f t="shared" si="12"/>
        <v>-1.6325958130401741E-16</v>
      </c>
      <c r="N35" s="43">
        <f t="shared" si="12"/>
        <v>2.0664779911553611E-3</v>
      </c>
      <c r="O35" s="43">
        <f t="shared" si="12"/>
        <v>2.1723218492074081E-16</v>
      </c>
      <c r="P35" s="43">
        <f t="shared" si="12"/>
        <v>0.1078052146646155</v>
      </c>
      <c r="Q35" s="43">
        <f t="shared" si="12"/>
        <v>4.8076317027203224E-16</v>
      </c>
      <c r="R35" s="43">
        <f t="shared" si="12"/>
        <v>-2.2271283779416579E-16</v>
      </c>
      <c r="S35" s="43">
        <f t="shared" si="12"/>
        <v>-8.3156728266817335E-17</v>
      </c>
      <c r="T35" s="43">
        <f t="shared" si="12"/>
        <v>0</v>
      </c>
      <c r="U35" s="43">
        <f t="shared" si="12"/>
        <v>0</v>
      </c>
      <c r="V35" s="43">
        <f t="shared" si="12"/>
        <v>0</v>
      </c>
      <c r="W35" s="43" t="str">
        <f t="shared" si="12"/>
        <v xml:space="preserve"> </v>
      </c>
      <c r="X35" s="43">
        <f t="shared" si="12"/>
        <v>0</v>
      </c>
      <c r="Y35" s="43">
        <f t="shared" si="12"/>
        <v>0</v>
      </c>
      <c r="Z35" s="43">
        <f t="shared" si="12"/>
        <v>0</v>
      </c>
      <c r="AA35" s="43"/>
      <c r="AB35" s="43"/>
    </row>
    <row r="36" spans="2:30" x14ac:dyDescent="0.35">
      <c r="M36" s="44"/>
      <c r="O36" s="44"/>
      <c r="P36" s="44"/>
      <c r="R36" s="44"/>
    </row>
    <row r="37" spans="2:30" x14ac:dyDescent="0.35">
      <c r="D37" s="149" t="s">
        <v>0</v>
      </c>
      <c r="E37" s="150"/>
      <c r="F37" s="150"/>
      <c r="G37" s="150"/>
      <c r="H37" s="150"/>
      <c r="I37" s="150"/>
      <c r="J37" s="150"/>
      <c r="K37" s="150"/>
      <c r="L37" s="151"/>
      <c r="M37" s="152" t="s">
        <v>1</v>
      </c>
      <c r="N37" s="153"/>
      <c r="O37" s="153"/>
      <c r="P37" s="153"/>
      <c r="Q37" s="153"/>
      <c r="R37" s="153"/>
      <c r="S37" s="153"/>
      <c r="T37" s="153"/>
      <c r="U37" s="153"/>
      <c r="V37" s="153"/>
      <c r="W37" s="153"/>
      <c r="X37" s="153"/>
      <c r="Y37" s="153"/>
      <c r="Z37" s="153"/>
      <c r="AA37" s="154"/>
    </row>
    <row r="38" spans="2:30" ht="45.75" customHeight="1" x14ac:dyDescent="0.35">
      <c r="B38" s="2" t="s">
        <v>116</v>
      </c>
      <c r="C38" s="3" t="s">
        <v>83</v>
      </c>
      <c r="D38" s="3" t="s">
        <v>84</v>
      </c>
      <c r="E38" s="3" t="s">
        <v>85</v>
      </c>
      <c r="F38" s="3" t="s">
        <v>86</v>
      </c>
      <c r="G38" s="3" t="s">
        <v>87</v>
      </c>
      <c r="H38" s="113" t="s">
        <v>124</v>
      </c>
      <c r="I38" s="3" t="s">
        <v>89</v>
      </c>
      <c r="J38" s="3" t="s">
        <v>90</v>
      </c>
      <c r="K38" s="3" t="s">
        <v>125</v>
      </c>
      <c r="L38" s="3" t="s">
        <v>10</v>
      </c>
      <c r="M38" s="3" t="s">
        <v>92</v>
      </c>
      <c r="N38" s="3" t="s">
        <v>93</v>
      </c>
      <c r="O38" s="3" t="s">
        <v>94</v>
      </c>
      <c r="P38" s="3" t="s">
        <v>95</v>
      </c>
      <c r="Q38" s="3" t="s">
        <v>96</v>
      </c>
      <c r="R38" s="3" t="s">
        <v>97</v>
      </c>
      <c r="S38" s="3" t="s">
        <v>98</v>
      </c>
      <c r="T38" s="3" t="s">
        <v>99</v>
      </c>
      <c r="U38" s="3" t="s">
        <v>100</v>
      </c>
      <c r="V38" s="3" t="s">
        <v>101</v>
      </c>
      <c r="W38" s="3" t="s">
        <v>126</v>
      </c>
      <c r="X38" s="113" t="s">
        <v>127</v>
      </c>
      <c r="Y38" s="113" t="s">
        <v>128</v>
      </c>
      <c r="Z38" s="113" t="s">
        <v>129</v>
      </c>
      <c r="AA38" s="3" t="s">
        <v>22</v>
      </c>
      <c r="AB38" s="3" t="s">
        <v>23</v>
      </c>
      <c r="AD38" s="19"/>
    </row>
    <row r="39" spans="2:30" x14ac:dyDescent="0.35">
      <c r="B39" s="46" t="s">
        <v>55</v>
      </c>
      <c r="C39" s="47"/>
      <c r="D39" s="47"/>
      <c r="E39" s="47"/>
      <c r="F39" s="47"/>
      <c r="G39" s="47"/>
      <c r="H39" s="47"/>
      <c r="I39" s="47"/>
      <c r="J39" s="47"/>
      <c r="K39" s="47"/>
      <c r="L39" s="47"/>
      <c r="M39" s="48"/>
      <c r="N39" s="47"/>
      <c r="O39" s="48"/>
      <c r="P39" s="48"/>
      <c r="Q39" s="47"/>
      <c r="R39" s="48"/>
      <c r="S39" s="47"/>
      <c r="T39" s="47"/>
      <c r="U39" s="47"/>
      <c r="V39" s="47"/>
      <c r="W39" s="47"/>
      <c r="X39" s="47"/>
      <c r="Y39" s="47"/>
      <c r="Z39" s="47"/>
      <c r="AA39" s="47"/>
      <c r="AB39" s="49"/>
      <c r="AC39" s="50"/>
    </row>
    <row r="40" spans="2:30" x14ac:dyDescent="0.35">
      <c r="B40" s="51" t="s">
        <v>56</v>
      </c>
      <c r="C40" s="52"/>
      <c r="D40" s="52"/>
      <c r="E40" s="52"/>
      <c r="F40" s="4"/>
      <c r="G40" s="52">
        <v>77.535085789534463</v>
      </c>
      <c r="H40" s="52"/>
      <c r="I40" s="52">
        <v>50.267278964140665</v>
      </c>
      <c r="J40" s="52"/>
      <c r="K40" s="52">
        <v>12.93805652374207</v>
      </c>
      <c r="L40" s="53"/>
      <c r="M40" s="54">
        <v>3408.7430935254501</v>
      </c>
      <c r="N40" s="52">
        <v>2173.0082175561188</v>
      </c>
      <c r="O40" s="54"/>
      <c r="P40" s="54">
        <v>35.327955775911178</v>
      </c>
      <c r="Q40" s="52"/>
      <c r="R40" s="54"/>
      <c r="S40" s="52"/>
      <c r="T40" s="52"/>
      <c r="U40" s="52">
        <v>26.066633508809655</v>
      </c>
      <c r="V40" s="52"/>
      <c r="W40" s="52"/>
      <c r="X40" s="52"/>
      <c r="Y40" s="52"/>
      <c r="Z40" s="52"/>
      <c r="AA40" s="53"/>
      <c r="AB40" s="53"/>
      <c r="AC40" s="50"/>
    </row>
    <row r="41" spans="2:30" x14ac:dyDescent="0.35">
      <c r="B41" s="51" t="s">
        <v>57</v>
      </c>
      <c r="C41" s="52"/>
      <c r="D41" s="52"/>
      <c r="E41" s="52"/>
      <c r="F41" s="4"/>
      <c r="G41" s="52">
        <v>1156.8523103715038</v>
      </c>
      <c r="H41" s="52"/>
      <c r="I41" s="4"/>
      <c r="J41" s="4"/>
      <c r="K41" s="52">
        <v>2.2700323834720972</v>
      </c>
      <c r="L41" s="53"/>
      <c r="M41" s="54">
        <v>764.09999901950084</v>
      </c>
      <c r="N41" s="52">
        <v>1231.2919856890185</v>
      </c>
      <c r="O41" s="54"/>
      <c r="P41" s="54">
        <v>49.874861834047337</v>
      </c>
      <c r="Q41" s="52"/>
      <c r="R41" s="54"/>
      <c r="S41" s="52"/>
      <c r="T41" s="52"/>
      <c r="U41" s="52">
        <v>53.179901940847053</v>
      </c>
      <c r="V41" s="52"/>
      <c r="W41" s="52"/>
      <c r="X41" s="52"/>
      <c r="Y41" s="52"/>
      <c r="Z41" s="52"/>
      <c r="AA41" s="53"/>
      <c r="AB41" s="53"/>
      <c r="AC41" s="50"/>
    </row>
    <row r="42" spans="2:30" x14ac:dyDescent="0.35">
      <c r="B42" s="55" t="s">
        <v>58</v>
      </c>
      <c r="C42" s="53"/>
      <c r="D42" s="53"/>
      <c r="E42" s="53"/>
      <c r="F42" s="55"/>
      <c r="G42" s="53">
        <f>SUM(G40:G41)</f>
        <v>1234.3873961610382</v>
      </c>
      <c r="H42" s="52"/>
      <c r="I42" s="53">
        <f t="shared" ref="I42:N42" si="13">SUM(I40:I41)</f>
        <v>50.267278964140665</v>
      </c>
      <c r="J42" s="53"/>
      <c r="K42" s="53">
        <f t="shared" si="13"/>
        <v>15.208088907214167</v>
      </c>
      <c r="L42" s="53"/>
      <c r="M42" s="53">
        <f t="shared" si="13"/>
        <v>4172.8430925449511</v>
      </c>
      <c r="N42" s="53">
        <f t="shared" si="13"/>
        <v>3404.3002032451373</v>
      </c>
      <c r="O42" s="54"/>
      <c r="P42" s="53">
        <f>SUM(P40:P41)</f>
        <v>85.202817609958515</v>
      </c>
      <c r="Q42" s="52"/>
      <c r="R42" s="54"/>
      <c r="S42" s="52"/>
      <c r="T42" s="52"/>
      <c r="U42" s="53">
        <f>SUM(U40:U41)</f>
        <v>79.246535449656704</v>
      </c>
      <c r="V42" s="52"/>
      <c r="W42" s="52"/>
      <c r="X42" s="52"/>
      <c r="Y42" s="52"/>
      <c r="Z42" s="52"/>
      <c r="AA42" s="53"/>
      <c r="AB42" s="53"/>
      <c r="AC42" s="50"/>
    </row>
    <row r="43" spans="2:30" x14ac:dyDescent="0.35">
      <c r="B43" s="51" t="s">
        <v>59</v>
      </c>
      <c r="C43" s="52"/>
      <c r="D43" s="52"/>
      <c r="E43" s="52"/>
      <c r="F43" s="4"/>
      <c r="G43" s="4"/>
      <c r="H43" s="52"/>
      <c r="I43" s="52"/>
      <c r="J43" s="52"/>
      <c r="K43" s="52"/>
      <c r="L43" s="53"/>
      <c r="M43" s="54">
        <v>213.21989226890304</v>
      </c>
      <c r="N43" s="52">
        <v>185.79636527642964</v>
      </c>
      <c r="O43" s="54">
        <v>0.10327639222872033</v>
      </c>
      <c r="P43" s="54"/>
      <c r="Q43" s="52"/>
      <c r="R43" s="54"/>
      <c r="S43" s="52"/>
      <c r="T43" s="52"/>
      <c r="U43" s="52">
        <v>1.4080738706334115</v>
      </c>
      <c r="V43" s="52"/>
      <c r="W43" s="52"/>
      <c r="X43" s="52"/>
      <c r="Y43" s="52"/>
      <c r="Z43" s="52"/>
      <c r="AA43" s="53"/>
      <c r="AB43" s="53"/>
      <c r="AC43" s="50"/>
    </row>
    <row r="44" spans="2:30" x14ac:dyDescent="0.35">
      <c r="B44" s="51" t="s">
        <v>60</v>
      </c>
      <c r="C44" s="52"/>
      <c r="D44" s="52"/>
      <c r="E44" s="52"/>
      <c r="F44" s="4"/>
      <c r="G44" s="52">
        <v>8.0347322316472861E-2</v>
      </c>
      <c r="H44" s="52"/>
      <c r="I44" s="52">
        <v>2.8579206490070681</v>
      </c>
      <c r="J44" s="52"/>
      <c r="K44" s="52"/>
      <c r="L44" s="53"/>
      <c r="M44" s="54">
        <v>867.52118138664537</v>
      </c>
      <c r="N44" s="52">
        <v>173.43052771879439</v>
      </c>
      <c r="O44" s="54"/>
      <c r="P44" s="54"/>
      <c r="Q44" s="52"/>
      <c r="R44" s="54">
        <v>153.50058432109583</v>
      </c>
      <c r="S44" s="52"/>
      <c r="T44" s="52"/>
      <c r="U44" s="4"/>
      <c r="V44" s="52"/>
      <c r="W44" s="52"/>
      <c r="X44" s="52"/>
      <c r="Y44" s="52"/>
      <c r="Z44" s="52"/>
      <c r="AA44" s="53"/>
      <c r="AB44" s="53"/>
      <c r="AC44" s="50"/>
    </row>
    <row r="45" spans="2:30" x14ac:dyDescent="0.35">
      <c r="B45" s="51" t="s">
        <v>61</v>
      </c>
      <c r="C45" s="52"/>
      <c r="D45" s="52"/>
      <c r="E45" s="52"/>
      <c r="F45" s="4"/>
      <c r="G45" s="52"/>
      <c r="H45" s="52"/>
      <c r="I45" s="52"/>
      <c r="J45" s="52"/>
      <c r="K45" s="52"/>
      <c r="L45" s="53"/>
      <c r="M45" s="54">
        <v>1196.7837415877189</v>
      </c>
      <c r="N45" s="52">
        <v>103.92025496208943</v>
      </c>
      <c r="O45" s="54"/>
      <c r="P45" s="54"/>
      <c r="Q45" s="52"/>
      <c r="R45" s="54"/>
      <c r="S45" s="52"/>
      <c r="T45" s="52"/>
      <c r="U45" s="52"/>
      <c r="V45" s="52"/>
      <c r="W45" s="52"/>
      <c r="X45" s="52"/>
      <c r="Y45" s="52"/>
      <c r="Z45" s="52"/>
      <c r="AA45" s="53"/>
      <c r="AB45" s="53"/>
      <c r="AC45" s="50"/>
    </row>
    <row r="46" spans="2:30" x14ac:dyDescent="0.35">
      <c r="B46" s="56" t="s">
        <v>141</v>
      </c>
      <c r="C46" s="52"/>
      <c r="D46" s="52"/>
      <c r="E46" s="52"/>
      <c r="F46" s="4"/>
      <c r="G46" s="53">
        <f>SUM(G43:G45)</f>
        <v>8.0347322316472861E-2</v>
      </c>
      <c r="H46" s="52"/>
      <c r="I46" s="53">
        <f>SUM(I43:I45)</f>
        <v>2.8579206490070681</v>
      </c>
      <c r="J46" s="53"/>
      <c r="K46" s="52"/>
      <c r="L46" s="53"/>
      <c r="M46" s="53">
        <f t="shared" ref="M46:X46" si="14">SUM(M43:M45)</f>
        <v>2277.5248152432673</v>
      </c>
      <c r="N46" s="53">
        <f t="shared" si="14"/>
        <v>463.14714795731345</v>
      </c>
      <c r="O46" s="53">
        <f t="shared" si="14"/>
        <v>0.10327639222872033</v>
      </c>
      <c r="P46" s="53">
        <f t="shared" si="14"/>
        <v>0</v>
      </c>
      <c r="Q46" s="53">
        <f t="shared" si="14"/>
        <v>0</v>
      </c>
      <c r="R46" s="53">
        <f t="shared" si="14"/>
        <v>153.50058432109583</v>
      </c>
      <c r="S46" s="53">
        <f t="shared" si="14"/>
        <v>0</v>
      </c>
      <c r="T46" s="53">
        <f t="shared" si="14"/>
        <v>0</v>
      </c>
      <c r="U46" s="53">
        <f t="shared" si="14"/>
        <v>1.4080738706334115</v>
      </c>
      <c r="V46" s="53">
        <f t="shared" si="14"/>
        <v>0</v>
      </c>
      <c r="W46" s="53">
        <f t="shared" si="14"/>
        <v>0</v>
      </c>
      <c r="X46" s="53">
        <f t="shared" si="14"/>
        <v>0</v>
      </c>
      <c r="Y46" s="53"/>
      <c r="Z46" s="53"/>
      <c r="AA46" s="53"/>
      <c r="AB46" s="53"/>
      <c r="AC46" s="50"/>
    </row>
    <row r="47" spans="2:30" x14ac:dyDescent="0.35">
      <c r="B47" s="51" t="s">
        <v>63</v>
      </c>
      <c r="C47" s="52"/>
      <c r="D47" s="52">
        <v>0</v>
      </c>
      <c r="E47" s="52"/>
      <c r="F47" s="4"/>
      <c r="G47" s="52"/>
      <c r="H47" s="52">
        <v>2051.0621301068113</v>
      </c>
      <c r="I47" s="52"/>
      <c r="J47" s="52"/>
      <c r="K47" s="52"/>
      <c r="L47" s="53"/>
      <c r="M47" s="54">
        <v>85.742381857716566</v>
      </c>
      <c r="N47" s="52">
        <v>0</v>
      </c>
      <c r="O47" s="54"/>
      <c r="P47" s="54"/>
      <c r="Q47" s="52"/>
      <c r="R47" s="54">
        <v>146.26184075812625</v>
      </c>
      <c r="S47" s="52">
        <v>0</v>
      </c>
      <c r="T47" s="52"/>
      <c r="U47" s="52"/>
      <c r="V47" s="52"/>
      <c r="W47" s="52"/>
      <c r="X47" s="52"/>
      <c r="Y47" s="52"/>
      <c r="Z47" s="52"/>
      <c r="AA47" s="53"/>
      <c r="AB47" s="53"/>
      <c r="AC47" s="50"/>
    </row>
    <row r="48" spans="2:30" x14ac:dyDescent="0.35">
      <c r="B48" s="51" t="s">
        <v>64</v>
      </c>
      <c r="C48" s="52"/>
      <c r="D48" s="52">
        <v>0</v>
      </c>
      <c r="E48" s="52">
        <v>0</v>
      </c>
      <c r="F48" s="4"/>
      <c r="G48" s="52"/>
      <c r="H48" s="52"/>
      <c r="I48" s="52"/>
      <c r="J48" s="52"/>
      <c r="K48" s="52">
        <v>31.062568143913939</v>
      </c>
      <c r="L48" s="53"/>
      <c r="M48" s="54">
        <v>1074.0754470394536</v>
      </c>
      <c r="N48" s="52">
        <v>176.0229319803216</v>
      </c>
      <c r="O48" s="54">
        <v>5.7734368535116767</v>
      </c>
      <c r="P48" s="54"/>
      <c r="Q48" s="52"/>
      <c r="R48" s="54">
        <v>133.56300228490406</v>
      </c>
      <c r="S48" s="52">
        <v>630.09988576336195</v>
      </c>
      <c r="T48" s="52"/>
      <c r="U48" s="52"/>
      <c r="V48" s="52"/>
      <c r="W48" s="52"/>
      <c r="X48" s="52"/>
      <c r="Y48" s="52"/>
      <c r="Z48" s="52"/>
      <c r="AA48" s="53"/>
      <c r="AB48" s="53"/>
      <c r="AC48" s="50"/>
    </row>
    <row r="49" spans="2:30" x14ac:dyDescent="0.35">
      <c r="B49" s="51" t="s">
        <v>65</v>
      </c>
      <c r="C49" s="52"/>
      <c r="D49" s="52">
        <v>0</v>
      </c>
      <c r="E49" s="52"/>
      <c r="F49" s="4"/>
      <c r="G49" s="52"/>
      <c r="H49" s="52"/>
      <c r="I49" s="52"/>
      <c r="J49" s="52"/>
      <c r="K49" s="52"/>
      <c r="L49" s="53"/>
      <c r="M49" s="54">
        <v>16.940570421275066</v>
      </c>
      <c r="N49" s="52">
        <v>0.93204486758790206</v>
      </c>
      <c r="O49" s="54"/>
      <c r="P49" s="54"/>
      <c r="Q49" s="52"/>
      <c r="R49" s="54">
        <v>1.2194365890540426</v>
      </c>
      <c r="S49" s="52">
        <v>5.870066936729323</v>
      </c>
      <c r="T49" s="52"/>
      <c r="U49" s="52"/>
      <c r="V49" s="52"/>
      <c r="W49" s="52"/>
      <c r="X49" s="52"/>
      <c r="Y49" s="52"/>
      <c r="Z49" s="52"/>
      <c r="AA49" s="53"/>
      <c r="AB49" s="53"/>
      <c r="AC49" s="50"/>
    </row>
    <row r="50" spans="2:30" x14ac:dyDescent="0.35">
      <c r="B50" s="51" t="s">
        <v>66</v>
      </c>
      <c r="C50" s="52"/>
      <c r="D50" s="52">
        <v>0</v>
      </c>
      <c r="E50" s="52"/>
      <c r="F50" s="4"/>
      <c r="G50" s="52"/>
      <c r="H50" s="52"/>
      <c r="I50" s="52"/>
      <c r="J50" s="52"/>
      <c r="K50" s="52"/>
      <c r="L50" s="53"/>
      <c r="M50" s="54">
        <v>137.73034809267813</v>
      </c>
      <c r="N50" s="52">
        <v>3.648731783084519E-2</v>
      </c>
      <c r="O50" s="54"/>
      <c r="P50" s="54"/>
      <c r="Q50" s="52"/>
      <c r="R50" s="54">
        <v>8.9577549264421368</v>
      </c>
      <c r="S50" s="52">
        <v>172.96969515100045</v>
      </c>
      <c r="T50" s="52"/>
      <c r="U50" s="52"/>
      <c r="V50" s="52"/>
      <c r="W50" s="52"/>
      <c r="X50" s="52"/>
      <c r="Y50" s="52"/>
      <c r="Z50" s="52"/>
      <c r="AA50" s="53"/>
      <c r="AB50" s="53"/>
      <c r="AC50" s="50"/>
    </row>
    <row r="51" spans="2:30" x14ac:dyDescent="0.35">
      <c r="B51" s="51" t="s">
        <v>67</v>
      </c>
      <c r="C51" s="52"/>
      <c r="D51" s="52"/>
      <c r="E51" s="52"/>
      <c r="F51" s="4"/>
      <c r="G51" s="52"/>
      <c r="H51" s="52"/>
      <c r="I51" s="52"/>
      <c r="J51" s="52"/>
      <c r="K51" s="52"/>
      <c r="L51" s="53"/>
      <c r="M51" s="54">
        <v>168.91056874842289</v>
      </c>
      <c r="N51" s="52">
        <v>12.271918932381572</v>
      </c>
      <c r="O51" s="54"/>
      <c r="P51" s="54"/>
      <c r="Q51" s="52"/>
      <c r="R51" s="54"/>
      <c r="S51" s="52">
        <v>267.94989686749017</v>
      </c>
      <c r="T51" s="52"/>
      <c r="U51" s="52"/>
      <c r="V51" s="52"/>
      <c r="W51" s="52"/>
      <c r="X51" s="52"/>
      <c r="Y51" s="52"/>
      <c r="Z51" s="52"/>
      <c r="AA51" s="53"/>
      <c r="AB51" s="53"/>
      <c r="AC51" s="50"/>
    </row>
    <row r="52" spans="2:30" x14ac:dyDescent="0.35">
      <c r="B52" s="51" t="s">
        <v>68</v>
      </c>
      <c r="C52" s="52"/>
      <c r="D52" s="52">
        <v>0</v>
      </c>
      <c r="E52" s="52"/>
      <c r="F52" s="4"/>
      <c r="G52" s="52"/>
      <c r="H52" s="52"/>
      <c r="I52" s="52"/>
      <c r="J52" s="52"/>
      <c r="K52" s="52"/>
      <c r="L52" s="53"/>
      <c r="M52" s="54">
        <v>497.43991772583666</v>
      </c>
      <c r="N52" s="52">
        <v>1.0118825469822148</v>
      </c>
      <c r="O52" s="54"/>
      <c r="P52" s="54"/>
      <c r="Q52" s="52"/>
      <c r="R52" s="54">
        <v>156.05076293179008</v>
      </c>
      <c r="S52" s="52">
        <v>23.758978844905609</v>
      </c>
      <c r="T52" s="52"/>
      <c r="U52" s="52"/>
      <c r="V52" s="52"/>
      <c r="W52" s="52"/>
      <c r="X52" s="52"/>
      <c r="Y52" s="52"/>
      <c r="Z52" s="52"/>
      <c r="AA52" s="53"/>
      <c r="AB52" s="53"/>
      <c r="AC52" s="50"/>
    </row>
    <row r="53" spans="2:30" x14ac:dyDescent="0.35">
      <c r="B53" s="51" t="s">
        <v>69</v>
      </c>
      <c r="C53" s="52"/>
      <c r="D53" s="52">
        <v>0</v>
      </c>
      <c r="E53" s="52">
        <v>63.85381347662841</v>
      </c>
      <c r="F53" s="4"/>
      <c r="G53" s="52"/>
      <c r="H53" s="52"/>
      <c r="I53" s="52"/>
      <c r="J53" s="52"/>
      <c r="K53" s="52"/>
      <c r="L53" s="53"/>
      <c r="M53" s="54">
        <v>1173.5851416182818</v>
      </c>
      <c r="N53" s="52">
        <v>49.394787036621544</v>
      </c>
      <c r="O53" s="52">
        <v>0.13360240693606482</v>
      </c>
      <c r="P53" s="52"/>
      <c r="Q53" s="52"/>
      <c r="R53" s="54">
        <v>91.532029020891144</v>
      </c>
      <c r="S53" s="52">
        <v>869.08060130211675</v>
      </c>
      <c r="T53" s="52">
        <v>141.20431056073465</v>
      </c>
      <c r="U53" s="52"/>
      <c r="V53" s="52"/>
      <c r="W53" s="52"/>
      <c r="X53" s="52"/>
      <c r="Y53" s="52"/>
      <c r="Z53" s="52"/>
      <c r="AA53" s="53"/>
      <c r="AB53" s="53"/>
      <c r="AC53" s="50"/>
    </row>
    <row r="54" spans="2:30" x14ac:dyDescent="0.35">
      <c r="B54" s="51" t="s">
        <v>70</v>
      </c>
      <c r="C54" s="52"/>
      <c r="D54" s="52">
        <v>0</v>
      </c>
      <c r="E54" s="52"/>
      <c r="F54" s="4"/>
      <c r="G54" s="52"/>
      <c r="H54" s="52"/>
      <c r="I54" s="52"/>
      <c r="J54" s="52"/>
      <c r="K54" s="52"/>
      <c r="L54" s="53"/>
      <c r="M54" s="54">
        <v>221.41222700705987</v>
      </c>
      <c r="N54" s="52">
        <v>49.910019665958671</v>
      </c>
      <c r="O54" s="52">
        <v>0.33537052049837779</v>
      </c>
      <c r="P54" s="52"/>
      <c r="Q54" s="52"/>
      <c r="R54" s="54">
        <v>29.618027728453733</v>
      </c>
      <c r="S54" s="4"/>
      <c r="T54" s="52"/>
      <c r="U54" s="52"/>
      <c r="V54" s="52"/>
      <c r="W54" s="52"/>
      <c r="X54" s="52"/>
      <c r="Y54" s="52"/>
      <c r="Z54" s="52"/>
      <c r="AA54" s="53"/>
      <c r="AB54" s="53"/>
      <c r="AC54" s="50"/>
    </row>
    <row r="55" spans="2:30" x14ac:dyDescent="0.35">
      <c r="B55" s="51" t="s">
        <v>71</v>
      </c>
      <c r="C55" s="52"/>
      <c r="D55" s="52">
        <v>0</v>
      </c>
      <c r="E55" s="52"/>
      <c r="F55" s="4"/>
      <c r="G55" s="52"/>
      <c r="H55" s="52"/>
      <c r="I55" s="52"/>
      <c r="J55" s="52"/>
      <c r="K55" s="52"/>
      <c r="L55" s="53"/>
      <c r="M55" s="54">
        <v>998.98389341018026</v>
      </c>
      <c r="N55" s="52">
        <v>62.534634278333606</v>
      </c>
      <c r="O55" s="52"/>
      <c r="P55" s="52"/>
      <c r="Q55" s="52"/>
      <c r="R55" s="54">
        <v>329.47021692230834</v>
      </c>
      <c r="S55" s="52">
        <v>33.011273491239045</v>
      </c>
      <c r="T55" s="52"/>
      <c r="U55" s="52"/>
      <c r="V55" s="52"/>
      <c r="W55" s="52"/>
      <c r="X55" s="52"/>
      <c r="Y55" s="52"/>
      <c r="Z55" s="52"/>
      <c r="AA55" s="53"/>
      <c r="AB55" s="53"/>
      <c r="AC55" s="50"/>
      <c r="AD55" s="57"/>
    </row>
    <row r="56" spans="2:30" x14ac:dyDescent="0.35">
      <c r="B56" s="56" t="s">
        <v>136</v>
      </c>
      <c r="C56" s="52"/>
      <c r="D56" s="53">
        <f>SUM(D47:D55)</f>
        <v>0</v>
      </c>
      <c r="E56" s="53">
        <f t="shared" ref="E56" si="15">SUM(E47:E55)</f>
        <v>63.85381347662841</v>
      </c>
      <c r="F56" s="53">
        <f t="shared" ref="F56:K56" si="16">SUM(F47:F55)</f>
        <v>0</v>
      </c>
      <c r="G56" s="53">
        <f t="shared" si="16"/>
        <v>0</v>
      </c>
      <c r="H56" s="53">
        <f t="shared" si="16"/>
        <v>2051.0621301068113</v>
      </c>
      <c r="I56" s="53">
        <f t="shared" si="16"/>
        <v>0</v>
      </c>
      <c r="J56" s="53"/>
      <c r="K56" s="53">
        <f t="shared" si="16"/>
        <v>31.062568143913939</v>
      </c>
      <c r="L56" s="53"/>
      <c r="M56" s="53">
        <f t="shared" ref="M56:X56" si="17">SUM(M47:M55)</f>
        <v>4374.8204959209052</v>
      </c>
      <c r="N56" s="53">
        <f t="shared" si="17"/>
        <v>352.11470662601795</v>
      </c>
      <c r="O56" s="53">
        <f t="shared" si="17"/>
        <v>6.2424097809461196</v>
      </c>
      <c r="P56" s="53">
        <f t="shared" si="17"/>
        <v>0</v>
      </c>
      <c r="Q56" s="53">
        <f t="shared" si="17"/>
        <v>0</v>
      </c>
      <c r="R56" s="53">
        <f t="shared" si="17"/>
        <v>896.6730711619698</v>
      </c>
      <c r="S56" s="53">
        <f t="shared" si="17"/>
        <v>2002.7403983568433</v>
      </c>
      <c r="T56" s="53">
        <f t="shared" si="17"/>
        <v>141.20431056073465</v>
      </c>
      <c r="U56" s="53">
        <f t="shared" si="17"/>
        <v>0</v>
      </c>
      <c r="V56" s="53">
        <f t="shared" si="17"/>
        <v>0</v>
      </c>
      <c r="W56" s="53">
        <f t="shared" si="17"/>
        <v>0</v>
      </c>
      <c r="X56" s="53">
        <f t="shared" si="17"/>
        <v>0</v>
      </c>
      <c r="Y56" s="53"/>
      <c r="Z56" s="53"/>
      <c r="AA56" s="53"/>
      <c r="AB56" s="53"/>
      <c r="AC56" s="50"/>
      <c r="AD56" s="57"/>
    </row>
    <row r="57" spans="2:30" x14ac:dyDescent="0.35">
      <c r="B57" s="56" t="s">
        <v>135</v>
      </c>
      <c r="C57" s="53">
        <f>+C58+C59+C60</f>
        <v>0</v>
      </c>
      <c r="D57" s="53">
        <f t="shared" ref="D57:K57" si="18">+D58+D59+D60</f>
        <v>0</v>
      </c>
      <c r="E57" s="53">
        <f t="shared" si="18"/>
        <v>0</v>
      </c>
      <c r="F57" s="53">
        <f t="shared" si="18"/>
        <v>0</v>
      </c>
      <c r="G57" s="53">
        <f t="shared" si="18"/>
        <v>0</v>
      </c>
      <c r="H57" s="53">
        <f t="shared" si="18"/>
        <v>0</v>
      </c>
      <c r="I57" s="53">
        <f t="shared" si="18"/>
        <v>0</v>
      </c>
      <c r="J57" s="53">
        <f t="shared" si="18"/>
        <v>0</v>
      </c>
      <c r="K57" s="53">
        <f t="shared" si="18"/>
        <v>0</v>
      </c>
      <c r="L57" s="53"/>
      <c r="M57" s="53">
        <f>+M58+M59+M60</f>
        <v>0</v>
      </c>
      <c r="N57" s="53">
        <f>+N58+N59+N60</f>
        <v>1843.1108485826771</v>
      </c>
      <c r="O57" s="53">
        <f t="shared" ref="O57" si="19">+O58+O59+O60</f>
        <v>8885.5875059884165</v>
      </c>
      <c r="P57" s="53">
        <f t="shared" ref="P57" si="20">+P58+P59+P60</f>
        <v>0</v>
      </c>
      <c r="Q57" s="53">
        <f t="shared" ref="Q57" si="21">+Q58+Q59+Q60</f>
        <v>354.70740507417014</v>
      </c>
      <c r="R57" s="53">
        <f t="shared" ref="R57" si="22">+R58+R59+R60</f>
        <v>4372.5035558959526</v>
      </c>
      <c r="S57" s="53">
        <f t="shared" ref="S57" si="23">+S58+S59+S60</f>
        <v>0</v>
      </c>
      <c r="T57" s="53">
        <f t="shared" ref="T57" si="24">+T58+T59+T60</f>
        <v>0</v>
      </c>
      <c r="U57" s="53">
        <f t="shared" ref="U57" si="25">+U58+U59+U60</f>
        <v>0</v>
      </c>
      <c r="V57" s="53">
        <f t="shared" ref="V57" si="26">+V58+V59+V60</f>
        <v>0</v>
      </c>
      <c r="W57" s="53">
        <f t="shared" ref="W57" si="27">+W58+W59+W60</f>
        <v>0</v>
      </c>
      <c r="X57" s="53">
        <f t="shared" ref="X57" si="28">+X58+X59+X60</f>
        <v>0</v>
      </c>
      <c r="Y57" s="53">
        <f t="shared" ref="Y57" si="29">+Y58+Y59+Y60</f>
        <v>0</v>
      </c>
      <c r="Z57" s="53">
        <f t="shared" ref="Z57" si="30">+Z58+Z59+Z60</f>
        <v>0</v>
      </c>
      <c r="AA57" s="53"/>
      <c r="AB57" s="53"/>
      <c r="AC57" s="50"/>
    </row>
    <row r="58" spans="2:30" x14ac:dyDescent="0.35">
      <c r="B58" s="51" t="s">
        <v>132</v>
      </c>
      <c r="C58" s="52"/>
      <c r="D58" s="52">
        <v>0</v>
      </c>
      <c r="E58" s="53"/>
      <c r="F58" s="55"/>
      <c r="G58" s="53"/>
      <c r="H58" s="53"/>
      <c r="I58" s="53"/>
      <c r="J58" s="53"/>
      <c r="K58" s="53"/>
      <c r="L58" s="53"/>
      <c r="M58" s="53"/>
      <c r="N58" s="52">
        <v>1843.1108485826771</v>
      </c>
      <c r="O58" s="52">
        <v>8845.022505988416</v>
      </c>
      <c r="P58" s="53"/>
      <c r="Q58" s="53"/>
      <c r="R58" s="52">
        <v>4372.5035558959526</v>
      </c>
      <c r="S58" s="53"/>
      <c r="T58" s="53"/>
      <c r="U58" s="53"/>
      <c r="V58" s="53"/>
      <c r="W58" s="52">
        <f>W26</f>
        <v>0</v>
      </c>
      <c r="X58" s="53"/>
      <c r="Y58" s="53"/>
      <c r="Z58" s="53"/>
      <c r="AA58" s="53"/>
      <c r="AB58" s="53"/>
      <c r="AC58" s="50"/>
    </row>
    <row r="59" spans="2:30" x14ac:dyDescent="0.35">
      <c r="B59" s="51" t="s">
        <v>133</v>
      </c>
      <c r="C59" s="52"/>
      <c r="D59" s="53"/>
      <c r="E59" s="53"/>
      <c r="F59" s="55"/>
      <c r="G59" s="53"/>
      <c r="H59" s="53"/>
      <c r="I59" s="53"/>
      <c r="J59" s="53"/>
      <c r="K59" s="53"/>
      <c r="L59" s="53"/>
      <c r="M59" s="53"/>
      <c r="N59" s="53"/>
      <c r="O59" s="52">
        <v>40.564999999999998</v>
      </c>
      <c r="P59" s="53"/>
      <c r="Q59" s="52">
        <v>354.70740507417014</v>
      </c>
      <c r="R59" s="53"/>
      <c r="S59" s="53"/>
      <c r="T59" s="53"/>
      <c r="U59" s="53"/>
      <c r="V59" s="53"/>
      <c r="W59" s="53"/>
      <c r="X59" s="53"/>
      <c r="Y59" s="53"/>
      <c r="Z59" s="53"/>
      <c r="AA59" s="53"/>
      <c r="AB59" s="53"/>
      <c r="AC59" s="50"/>
    </row>
    <row r="60" spans="2:30" x14ac:dyDescent="0.35">
      <c r="B60" s="51" t="s">
        <v>134</v>
      </c>
      <c r="C60" s="52"/>
      <c r="D60" s="53"/>
      <c r="E60" s="53"/>
      <c r="F60" s="55"/>
      <c r="G60" s="53"/>
      <c r="H60" s="53"/>
      <c r="I60" s="53"/>
      <c r="J60" s="53"/>
      <c r="K60" s="53"/>
      <c r="L60" s="53"/>
      <c r="M60" s="52">
        <v>0</v>
      </c>
      <c r="N60" s="53"/>
      <c r="O60" s="53"/>
      <c r="P60" s="53"/>
      <c r="Q60" s="53"/>
      <c r="R60" s="53"/>
      <c r="S60" s="53"/>
      <c r="T60" s="53"/>
      <c r="U60" s="53"/>
      <c r="V60" s="53"/>
      <c r="W60" s="53"/>
      <c r="X60" s="53"/>
      <c r="Y60" s="53"/>
      <c r="Z60" s="53"/>
      <c r="AA60" s="53"/>
      <c r="AB60" s="53"/>
      <c r="AC60" s="50"/>
    </row>
    <row r="61" spans="2:30" x14ac:dyDescent="0.35">
      <c r="B61" s="55" t="s">
        <v>139</v>
      </c>
      <c r="C61" s="52"/>
      <c r="D61" s="53"/>
      <c r="E61" s="53"/>
      <c r="F61" s="55"/>
      <c r="G61" s="53"/>
      <c r="H61" s="53"/>
      <c r="I61" s="53"/>
      <c r="J61" s="53"/>
      <c r="K61" s="53"/>
      <c r="L61" s="53"/>
      <c r="M61" s="53">
        <v>914.85345212662878</v>
      </c>
      <c r="N61" s="55"/>
      <c r="O61" s="55"/>
      <c r="P61" s="53"/>
      <c r="Q61" s="53"/>
      <c r="R61" s="53">
        <v>385.87933612946773</v>
      </c>
      <c r="S61" s="53"/>
      <c r="T61" s="53"/>
      <c r="U61" s="53"/>
      <c r="V61" s="53"/>
      <c r="W61" s="53"/>
      <c r="X61" s="53"/>
      <c r="Y61" s="53"/>
      <c r="Z61" s="53"/>
      <c r="AA61" s="53"/>
      <c r="AB61" s="53"/>
      <c r="AC61" s="50"/>
      <c r="AD61" s="57"/>
    </row>
    <row r="62" spans="2:30" x14ac:dyDescent="0.35">
      <c r="B62" s="55" t="s">
        <v>140</v>
      </c>
      <c r="C62" s="52"/>
      <c r="D62" s="53"/>
      <c r="E62" s="53"/>
      <c r="F62" s="55"/>
      <c r="G62" s="53"/>
      <c r="H62" s="53"/>
      <c r="I62" s="53"/>
      <c r="J62" s="53"/>
      <c r="K62" s="53"/>
      <c r="L62" s="53"/>
      <c r="M62" s="53"/>
      <c r="N62" s="53">
        <v>123.39216501742649</v>
      </c>
      <c r="O62" s="53">
        <v>145.89449891913887</v>
      </c>
      <c r="P62" s="53"/>
      <c r="Q62" s="53"/>
      <c r="R62" s="53"/>
      <c r="S62" s="53"/>
      <c r="T62" s="53"/>
      <c r="U62" s="53"/>
      <c r="V62" s="53"/>
      <c r="W62" s="53"/>
      <c r="X62" s="53"/>
      <c r="Y62" s="53"/>
      <c r="Z62" s="53"/>
      <c r="AA62" s="53"/>
      <c r="AB62" s="53"/>
      <c r="AC62" s="58"/>
    </row>
    <row r="63" spans="2:30" ht="15" customHeight="1" x14ac:dyDescent="0.35">
      <c r="B63" s="59" t="s">
        <v>72</v>
      </c>
      <c r="C63" s="59"/>
      <c r="D63" s="60">
        <f>D42+D46+D56+D57+D61+D62</f>
        <v>0</v>
      </c>
      <c r="E63" s="60">
        <f t="shared" ref="E63:Z63" si="31">E42+E46+E56+E57+E61+E62</f>
        <v>63.85381347662841</v>
      </c>
      <c r="F63" s="60">
        <f t="shared" si="31"/>
        <v>0</v>
      </c>
      <c r="G63" s="60">
        <f t="shared" si="31"/>
        <v>1234.4677434833548</v>
      </c>
      <c r="H63" s="60">
        <f t="shared" si="31"/>
        <v>2051.0621301068113</v>
      </c>
      <c r="I63" s="60">
        <f t="shared" si="31"/>
        <v>53.125199613147736</v>
      </c>
      <c r="J63" s="60">
        <f t="shared" si="31"/>
        <v>0</v>
      </c>
      <c r="K63" s="60">
        <f t="shared" si="31"/>
        <v>46.270657051128104</v>
      </c>
      <c r="L63" s="60"/>
      <c r="M63" s="60">
        <f t="shared" si="31"/>
        <v>11740.041855835752</v>
      </c>
      <c r="N63" s="60">
        <f t="shared" si="31"/>
        <v>6186.0650714285721</v>
      </c>
      <c r="O63" s="60">
        <f t="shared" si="31"/>
        <v>9037.8276910807308</v>
      </c>
      <c r="P63" s="60">
        <f t="shared" si="31"/>
        <v>85.202817609958515</v>
      </c>
      <c r="Q63" s="60">
        <f t="shared" si="31"/>
        <v>354.70740507417014</v>
      </c>
      <c r="R63" s="60">
        <f t="shared" si="31"/>
        <v>5808.5565475084859</v>
      </c>
      <c r="S63" s="60">
        <f t="shared" si="31"/>
        <v>2002.7403983568433</v>
      </c>
      <c r="T63" s="60">
        <f t="shared" si="31"/>
        <v>141.20431056073465</v>
      </c>
      <c r="U63" s="60">
        <f t="shared" si="31"/>
        <v>80.65460932029012</v>
      </c>
      <c r="V63" s="60">
        <f t="shared" si="31"/>
        <v>0</v>
      </c>
      <c r="W63" s="60">
        <f t="shared" si="31"/>
        <v>0</v>
      </c>
      <c r="X63" s="60">
        <f t="shared" si="31"/>
        <v>0</v>
      </c>
      <c r="Y63" s="60">
        <f t="shared" si="31"/>
        <v>0</v>
      </c>
      <c r="Z63" s="60">
        <f t="shared" si="31"/>
        <v>0</v>
      </c>
      <c r="AA63" s="60"/>
      <c r="AB63" s="61"/>
      <c r="AC63" s="50"/>
    </row>
    <row r="64" spans="2:30" s="47" customFormat="1" x14ac:dyDescent="0.35">
      <c r="B64" s="62"/>
      <c r="C64" s="63"/>
      <c r="D64" s="64"/>
      <c r="E64" s="64"/>
      <c r="F64" s="64"/>
      <c r="G64" s="64"/>
      <c r="H64" s="64"/>
      <c r="I64" s="64"/>
      <c r="J64" s="64"/>
      <c r="K64" s="64"/>
      <c r="L64" s="64"/>
      <c r="M64" s="64"/>
      <c r="N64" s="64"/>
      <c r="O64" s="64"/>
      <c r="P64" s="64"/>
      <c r="Q64" s="64"/>
      <c r="R64" s="64"/>
      <c r="S64" s="64"/>
      <c r="T64" s="64"/>
      <c r="U64" s="64"/>
      <c r="V64" s="64"/>
      <c r="W64" s="64"/>
      <c r="X64" s="64"/>
      <c r="Y64" s="64"/>
      <c r="Z64" s="64"/>
      <c r="AA64" s="64"/>
      <c r="AB64" s="65"/>
      <c r="AC64" s="66"/>
    </row>
    <row r="65" spans="2:34" x14ac:dyDescent="0.35">
      <c r="B65" s="70"/>
    </row>
    <row r="66" spans="2:34" x14ac:dyDescent="0.35">
      <c r="D66" s="149" t="s">
        <v>0</v>
      </c>
      <c r="E66" s="150"/>
      <c r="F66" s="150"/>
      <c r="G66" s="150"/>
      <c r="H66" s="150"/>
      <c r="I66" s="150"/>
      <c r="J66" s="150"/>
      <c r="K66" s="150"/>
      <c r="L66" s="151"/>
      <c r="M66" s="152" t="s">
        <v>1</v>
      </c>
      <c r="N66" s="153"/>
      <c r="O66" s="153"/>
      <c r="P66" s="153"/>
      <c r="Q66" s="153"/>
      <c r="R66" s="153"/>
      <c r="S66" s="153"/>
      <c r="T66" s="153"/>
      <c r="U66" s="153"/>
      <c r="V66" s="153"/>
      <c r="W66" s="153"/>
      <c r="X66" s="153"/>
      <c r="Y66" s="153"/>
      <c r="Z66" s="153"/>
      <c r="AA66" s="154"/>
    </row>
    <row r="67" spans="2:34" ht="40.5" x14ac:dyDescent="0.35">
      <c r="B67" s="2" t="s">
        <v>116</v>
      </c>
      <c r="C67" s="3" t="s">
        <v>83</v>
      </c>
      <c r="D67" s="3" t="s">
        <v>84</v>
      </c>
      <c r="E67" s="3" t="s">
        <v>85</v>
      </c>
      <c r="F67" s="3" t="s">
        <v>86</v>
      </c>
      <c r="G67" s="3" t="s">
        <v>87</v>
      </c>
      <c r="H67" s="113" t="s">
        <v>124</v>
      </c>
      <c r="I67" s="3" t="s">
        <v>89</v>
      </c>
      <c r="J67" s="3" t="s">
        <v>90</v>
      </c>
      <c r="K67" s="3" t="s">
        <v>125</v>
      </c>
      <c r="L67" s="3" t="s">
        <v>10</v>
      </c>
      <c r="M67" s="3" t="s">
        <v>92</v>
      </c>
      <c r="N67" s="3" t="s">
        <v>93</v>
      </c>
      <c r="O67" s="3" t="s">
        <v>94</v>
      </c>
      <c r="P67" s="3" t="s">
        <v>95</v>
      </c>
      <c r="Q67" s="3" t="s">
        <v>96</v>
      </c>
      <c r="R67" s="3" t="s">
        <v>97</v>
      </c>
      <c r="S67" s="3" t="s">
        <v>98</v>
      </c>
      <c r="T67" s="3" t="s">
        <v>99</v>
      </c>
      <c r="U67" s="3" t="s">
        <v>100</v>
      </c>
      <c r="V67" s="3" t="s">
        <v>101</v>
      </c>
      <c r="W67" s="3" t="s">
        <v>126</v>
      </c>
      <c r="X67" s="113" t="s">
        <v>127</v>
      </c>
      <c r="Y67" s="113" t="s">
        <v>128</v>
      </c>
      <c r="Z67" s="113" t="s">
        <v>129</v>
      </c>
      <c r="AA67" s="3" t="s">
        <v>22</v>
      </c>
      <c r="AB67" s="3" t="s">
        <v>23</v>
      </c>
      <c r="AD67" s="19"/>
      <c r="AE67" s="19"/>
      <c r="AF67" s="19"/>
      <c r="AG67" s="19"/>
      <c r="AH67" s="19"/>
    </row>
    <row r="68" spans="2:34" x14ac:dyDescent="0.35">
      <c r="B68" s="46" t="s">
        <v>74</v>
      </c>
      <c r="C68" s="47"/>
      <c r="D68" s="47"/>
      <c r="E68" s="47"/>
      <c r="F68" s="47"/>
      <c r="G68" s="47"/>
      <c r="H68" s="47"/>
      <c r="I68" s="47"/>
      <c r="J68" s="47"/>
      <c r="K68" s="47"/>
      <c r="L68" s="47"/>
      <c r="M68" s="48"/>
      <c r="N68" s="47"/>
      <c r="O68" s="48"/>
      <c r="P68" s="48"/>
      <c r="Q68" s="47"/>
      <c r="R68" s="48"/>
      <c r="S68" s="47"/>
      <c r="T68" s="47"/>
      <c r="U68" s="47"/>
      <c r="V68" s="47"/>
      <c r="W68" s="47"/>
      <c r="X68" s="47"/>
      <c r="Y68" s="47"/>
      <c r="Z68" s="47"/>
      <c r="AA68" s="47"/>
      <c r="AB68" s="47"/>
    </row>
    <row r="69" spans="2:34" x14ac:dyDescent="0.35">
      <c r="B69" s="51" t="s">
        <v>81</v>
      </c>
      <c r="C69" s="52">
        <f>C40*Hoja1!C6</f>
        <v>0</v>
      </c>
      <c r="D69" s="52">
        <f>D40*Hoja1!D6</f>
        <v>0</v>
      </c>
      <c r="E69" s="52">
        <f>E40*Hoja1!E6</f>
        <v>0</v>
      </c>
      <c r="F69" s="52">
        <f>F40*Hoja1!F6</f>
        <v>0</v>
      </c>
      <c r="G69" s="52">
        <f>G40*Hoja1!G6</f>
        <v>8.1294631941711639</v>
      </c>
      <c r="H69" s="52">
        <f>H40*Hoja1!H6</f>
        <v>0</v>
      </c>
      <c r="I69" s="52">
        <f>I40*Hoja1!I6</f>
        <v>10.875377495734998</v>
      </c>
      <c r="J69" s="52"/>
      <c r="K69" s="52">
        <f>K40*Hoja1!J6</f>
        <v>1.2938056523742065</v>
      </c>
      <c r="L69" s="52">
        <f>L40*Hoja1!K6</f>
        <v>0</v>
      </c>
      <c r="M69" s="52">
        <f>M40*Hoja1!L6</f>
        <v>1807.9640690592312</v>
      </c>
      <c r="N69" s="52">
        <f>N40*Hoja1!M6</f>
        <v>976.73809473048414</v>
      </c>
      <c r="O69" s="52">
        <f>O40*Hoja1!N6</f>
        <v>0</v>
      </c>
      <c r="P69" s="52">
        <f>P40*Hoja1!O6</f>
        <v>0.55625364336830818</v>
      </c>
      <c r="Q69" s="52">
        <f>Q40*Hoja1!P6</f>
        <v>0</v>
      </c>
      <c r="R69" s="52">
        <f>R40*Hoja1!Q6</f>
        <v>0</v>
      </c>
      <c r="S69" s="52">
        <f>S40*Hoja1!R6</f>
        <v>0</v>
      </c>
      <c r="T69" s="52">
        <f>T40*Hoja1!S6</f>
        <v>0</v>
      </c>
      <c r="U69" s="52">
        <f>U40*Hoja1!T6</f>
        <v>5.1821909867227207</v>
      </c>
      <c r="V69" s="52">
        <f>V40*Hoja1!U6</f>
        <v>0</v>
      </c>
      <c r="W69" s="52">
        <f>W40*Hoja1!V6</f>
        <v>0</v>
      </c>
      <c r="X69" s="52">
        <f>X40*Hoja1!W6</f>
        <v>0</v>
      </c>
      <c r="Y69" s="52">
        <f>Y40*Hoja1!X6</f>
        <v>0</v>
      </c>
      <c r="Z69" s="52">
        <f>Z40*Hoja1!Y6</f>
        <v>0</v>
      </c>
      <c r="AA69" s="52">
        <f>AA40*Hoja1!Z6</f>
        <v>0</v>
      </c>
      <c r="AB69" s="52">
        <f>AB40*Hoja1!AA6</f>
        <v>0</v>
      </c>
    </row>
    <row r="70" spans="2:34" x14ac:dyDescent="0.35">
      <c r="B70" s="51" t="s">
        <v>57</v>
      </c>
      <c r="C70" s="52">
        <f>C41*Hoja1!C7</f>
        <v>0</v>
      </c>
      <c r="D70" s="52">
        <f>D41*Hoja1!D7</f>
        <v>0</v>
      </c>
      <c r="E70" s="52">
        <f>E41*Hoja1!E7</f>
        <v>0</v>
      </c>
      <c r="F70" s="52">
        <f>F41*Hoja1!F7</f>
        <v>0</v>
      </c>
      <c r="G70" s="52">
        <f>G41*Hoja1!G7</f>
        <v>130.62819000483415</v>
      </c>
      <c r="H70" s="52">
        <f>H41*Hoja1!H7</f>
        <v>0</v>
      </c>
      <c r="I70" s="52">
        <f>I41*Hoja1!I7</f>
        <v>0</v>
      </c>
      <c r="J70" s="52"/>
      <c r="K70" s="52">
        <f>K41*Hoja1!J7</f>
        <v>0.22700323834720973</v>
      </c>
      <c r="L70" s="52">
        <f>L41*Hoja1!K7</f>
        <v>0</v>
      </c>
      <c r="M70" s="52">
        <f>M41*Hoja1!L7</f>
        <v>382.25219239153029</v>
      </c>
      <c r="N70" s="52">
        <f>N41*Hoja1!M7</f>
        <v>551.5243669376689</v>
      </c>
      <c r="O70" s="52">
        <f>O41*Hoja1!N7</f>
        <v>0</v>
      </c>
      <c r="P70" s="52">
        <f>P41*Hoja1!O7</f>
        <v>0.63781746819548857</v>
      </c>
      <c r="Q70" s="52">
        <f>Q41*Hoja1!P7</f>
        <v>0</v>
      </c>
      <c r="R70" s="52">
        <f>R41*Hoja1!Q7</f>
        <v>0</v>
      </c>
      <c r="S70" s="52">
        <f>S41*Hoja1!R7</f>
        <v>0</v>
      </c>
      <c r="T70" s="52">
        <f>T41*Hoja1!S7</f>
        <v>0</v>
      </c>
      <c r="U70" s="52">
        <f>U41*Hoja1!T7</f>
        <v>10.635980388169409</v>
      </c>
      <c r="V70" s="52">
        <f>V41*Hoja1!U7</f>
        <v>0</v>
      </c>
      <c r="W70" s="52">
        <f>W41*Hoja1!V7</f>
        <v>0</v>
      </c>
      <c r="X70" s="52">
        <f>X41*Hoja1!W7</f>
        <v>0</v>
      </c>
      <c r="Y70" s="52">
        <f>Y41*Hoja1!X7</f>
        <v>0</v>
      </c>
      <c r="Z70" s="52">
        <f>Z41*Hoja1!Y7</f>
        <v>0</v>
      </c>
      <c r="AA70" s="52">
        <f>AA41*Hoja1!Z7</f>
        <v>0</v>
      </c>
      <c r="AB70" s="52">
        <f>AB41*Hoja1!AA7</f>
        <v>0</v>
      </c>
    </row>
    <row r="71" spans="2:34" x14ac:dyDescent="0.35">
      <c r="B71" s="55" t="s">
        <v>58</v>
      </c>
      <c r="C71" s="52">
        <f>SUM(C69:C70)</f>
        <v>0</v>
      </c>
      <c r="D71" s="52">
        <f t="shared" ref="D71:AA71" si="32">SUM(D69:D70)</f>
        <v>0</v>
      </c>
      <c r="E71" s="52">
        <f t="shared" si="32"/>
        <v>0</v>
      </c>
      <c r="F71" s="52">
        <f t="shared" si="32"/>
        <v>0</v>
      </c>
      <c r="G71" s="52">
        <f t="shared" si="32"/>
        <v>138.75765319900532</v>
      </c>
      <c r="H71" s="52">
        <f t="shared" si="32"/>
        <v>0</v>
      </c>
      <c r="I71" s="52">
        <f t="shared" si="32"/>
        <v>10.875377495734998</v>
      </c>
      <c r="J71" s="52">
        <f t="shared" si="32"/>
        <v>0</v>
      </c>
      <c r="K71" s="52">
        <f t="shared" si="32"/>
        <v>1.5208088907214163</v>
      </c>
      <c r="L71" s="52">
        <f t="shared" si="32"/>
        <v>0</v>
      </c>
      <c r="M71" s="52">
        <f t="shared" si="32"/>
        <v>2190.2162614507615</v>
      </c>
      <c r="N71" s="52">
        <f t="shared" si="32"/>
        <v>1528.262461668153</v>
      </c>
      <c r="O71" s="52">
        <f t="shared" si="32"/>
        <v>0</v>
      </c>
      <c r="P71" s="52">
        <f t="shared" si="32"/>
        <v>1.1940711115637967</v>
      </c>
      <c r="Q71" s="52">
        <f t="shared" si="32"/>
        <v>0</v>
      </c>
      <c r="R71" s="52">
        <f t="shared" si="32"/>
        <v>0</v>
      </c>
      <c r="S71" s="52">
        <f t="shared" si="32"/>
        <v>0</v>
      </c>
      <c r="T71" s="52">
        <f t="shared" si="32"/>
        <v>0</v>
      </c>
      <c r="U71" s="52">
        <f t="shared" si="32"/>
        <v>15.818171374892131</v>
      </c>
      <c r="V71" s="52">
        <f t="shared" si="32"/>
        <v>0</v>
      </c>
      <c r="W71" s="52">
        <f t="shared" si="32"/>
        <v>0</v>
      </c>
      <c r="X71" s="52">
        <f t="shared" si="32"/>
        <v>0</v>
      </c>
      <c r="Y71" s="52">
        <f t="shared" ref="Y71:Z71" si="33">SUM(Y69:Y70)</f>
        <v>0</v>
      </c>
      <c r="Z71" s="52">
        <f t="shared" si="33"/>
        <v>0</v>
      </c>
      <c r="AA71" s="52">
        <f t="shared" si="32"/>
        <v>0</v>
      </c>
      <c r="AB71" s="52">
        <f>AB42*Hoja1!AA8</f>
        <v>0</v>
      </c>
    </row>
    <row r="72" spans="2:34" x14ac:dyDescent="0.35">
      <c r="B72" s="51" t="s">
        <v>59</v>
      </c>
      <c r="C72" s="52">
        <f>C43*Hoja1!C9</f>
        <v>0</v>
      </c>
      <c r="D72" s="52">
        <f>D43*Hoja1!D9</f>
        <v>0</v>
      </c>
      <c r="E72" s="52">
        <f>E43*Hoja1!E9</f>
        <v>0</v>
      </c>
      <c r="F72" s="52">
        <f>F43*Hoja1!F9</f>
        <v>0</v>
      </c>
      <c r="G72" s="52">
        <f>G43*Hoja1!G9</f>
        <v>0</v>
      </c>
      <c r="H72" s="52">
        <f>H43*Hoja1!H9</f>
        <v>0</v>
      </c>
      <c r="I72" s="52">
        <f>I43*Hoja1!I9</f>
        <v>0</v>
      </c>
      <c r="J72" s="52"/>
      <c r="K72" s="52">
        <f>K43*Hoja1!J9</f>
        <v>0</v>
      </c>
      <c r="L72" s="52">
        <f>L43*Hoja1!K9</f>
        <v>0</v>
      </c>
      <c r="M72" s="52">
        <f>M43*Hoja1!L9</f>
        <v>128.88503084121226</v>
      </c>
      <c r="N72" s="52">
        <f>N43*Hoja1!M9</f>
        <v>83.608364374393332</v>
      </c>
      <c r="O72" s="52">
        <f>O43*Hoja1!N9</f>
        <v>1.4561971304249565E-2</v>
      </c>
      <c r="P72" s="52">
        <f>P43*Hoja1!O9</f>
        <v>0</v>
      </c>
      <c r="Q72" s="52">
        <f>Q43*Hoja1!P9</f>
        <v>0</v>
      </c>
      <c r="R72" s="52">
        <f>R43*Hoja1!Q9</f>
        <v>0</v>
      </c>
      <c r="S72" s="52">
        <f>S43*Hoja1!R9</f>
        <v>0</v>
      </c>
      <c r="T72" s="52">
        <f>T43*Hoja1!S9</f>
        <v>0</v>
      </c>
      <c r="U72" s="52">
        <f>U43*Hoja1!T9</f>
        <v>0.14080738706334114</v>
      </c>
      <c r="V72" s="52">
        <f>V43*Hoja1!U9</f>
        <v>0</v>
      </c>
      <c r="W72" s="52">
        <f>W43*Hoja1!V9</f>
        <v>0</v>
      </c>
      <c r="X72" s="52">
        <f>X43*Hoja1!W9</f>
        <v>0</v>
      </c>
      <c r="Y72" s="52">
        <f>Y43*Hoja1!X9</f>
        <v>0</v>
      </c>
      <c r="Z72" s="52">
        <f>Z43*Hoja1!Y9</f>
        <v>0</v>
      </c>
      <c r="AA72" s="52">
        <f>AA43*Hoja1!Z9</f>
        <v>0</v>
      </c>
      <c r="AB72" s="52">
        <f>AB43*Hoja1!AA9</f>
        <v>0</v>
      </c>
    </row>
    <row r="73" spans="2:34" x14ac:dyDescent="0.35">
      <c r="B73" s="51" t="s">
        <v>60</v>
      </c>
      <c r="C73" s="52">
        <f>C44*Hoja1!C10</f>
        <v>0</v>
      </c>
      <c r="D73" s="52">
        <f>D44*Hoja1!D10</f>
        <v>0</v>
      </c>
      <c r="E73" s="52">
        <f>E44*Hoja1!E10</f>
        <v>0</v>
      </c>
      <c r="F73" s="52">
        <f>F44*Hoja1!F10</f>
        <v>0</v>
      </c>
      <c r="G73" s="52">
        <f>G44*Hoja1!G10</f>
        <v>1.2896487300566506E-2</v>
      </c>
      <c r="H73" s="52">
        <f>H44*Hoja1!H10</f>
        <v>0</v>
      </c>
      <c r="I73" s="52">
        <f>I44*Hoja1!I10</f>
        <v>1.1431682596028272</v>
      </c>
      <c r="J73" s="52"/>
      <c r="K73" s="52">
        <f>K44*Hoja1!J10</f>
        <v>0</v>
      </c>
      <c r="L73" s="52">
        <f>L44*Hoja1!K10</f>
        <v>0</v>
      </c>
      <c r="M73" s="52">
        <f>M44*Hoja1!L10</f>
        <v>515.45895707395039</v>
      </c>
      <c r="N73" s="52">
        <f>N44*Hoja1!M10</f>
        <v>78.216525046291494</v>
      </c>
      <c r="O73" s="52">
        <f>O44*Hoja1!N10</f>
        <v>0</v>
      </c>
      <c r="P73" s="52">
        <f>P44*Hoja1!O10</f>
        <v>0</v>
      </c>
      <c r="Q73" s="52">
        <f>Q44*Hoja1!P10</f>
        <v>0</v>
      </c>
      <c r="R73" s="52">
        <f>R44*Hoja1!Q10</f>
        <v>109.35947606090502</v>
      </c>
      <c r="S73" s="52">
        <f>S44*Hoja1!R10</f>
        <v>0</v>
      </c>
      <c r="T73" s="52">
        <f>T44*Hoja1!S10</f>
        <v>0</v>
      </c>
      <c r="U73" s="52">
        <f>U44*Hoja1!T10</f>
        <v>0</v>
      </c>
      <c r="V73" s="52">
        <f>V44*Hoja1!U10</f>
        <v>0</v>
      </c>
      <c r="W73" s="52">
        <f>W44*Hoja1!V10</f>
        <v>0</v>
      </c>
      <c r="X73" s="52">
        <f>X44*Hoja1!W10</f>
        <v>0</v>
      </c>
      <c r="Y73" s="52">
        <f>Y44*Hoja1!X10</f>
        <v>0</v>
      </c>
      <c r="Z73" s="52">
        <f>Z44*Hoja1!Y10</f>
        <v>0</v>
      </c>
      <c r="AA73" s="52">
        <f>AA44*Hoja1!Z10</f>
        <v>0</v>
      </c>
      <c r="AB73" s="52">
        <f>AB44*Hoja1!AA10</f>
        <v>0</v>
      </c>
    </row>
    <row r="74" spans="2:34" x14ac:dyDescent="0.35">
      <c r="B74" s="51" t="s">
        <v>61</v>
      </c>
      <c r="C74" s="52">
        <f>C45*Hoja1!C11</f>
        <v>0</v>
      </c>
      <c r="D74" s="52">
        <f>D45*Hoja1!D11</f>
        <v>0</v>
      </c>
      <c r="E74" s="52">
        <f>E45*Hoja1!E11</f>
        <v>0</v>
      </c>
      <c r="F74" s="52">
        <f>F45*Hoja1!F11</f>
        <v>0</v>
      </c>
      <c r="G74" s="52">
        <f>G45*Hoja1!G11</f>
        <v>0</v>
      </c>
      <c r="H74" s="52">
        <f>H45*Hoja1!H11</f>
        <v>0</v>
      </c>
      <c r="I74" s="52">
        <f>I45*Hoja1!I11</f>
        <v>0</v>
      </c>
      <c r="J74" s="52"/>
      <c r="K74" s="52">
        <f>K45*Hoja1!J11</f>
        <v>0</v>
      </c>
      <c r="L74" s="52">
        <f>L45*Hoja1!K11</f>
        <v>0</v>
      </c>
      <c r="M74" s="52">
        <f>M45*Hoja1!L11</f>
        <v>539.73031891619576</v>
      </c>
      <c r="N74" s="52">
        <f>N45*Hoja1!M11</f>
        <v>51.960127481044715</v>
      </c>
      <c r="O74" s="52">
        <f>O45*Hoja1!N11</f>
        <v>0</v>
      </c>
      <c r="P74" s="52">
        <f>P45*Hoja1!O11</f>
        <v>0</v>
      </c>
      <c r="Q74" s="52">
        <f>Q45*Hoja1!P11</f>
        <v>0</v>
      </c>
      <c r="R74" s="52">
        <f>R45*Hoja1!Q11</f>
        <v>0</v>
      </c>
      <c r="S74" s="52">
        <f>S45*Hoja1!R11</f>
        <v>0</v>
      </c>
      <c r="T74" s="52">
        <f>T45*Hoja1!S11</f>
        <v>0</v>
      </c>
      <c r="U74" s="52">
        <f>U45*Hoja1!T11</f>
        <v>0</v>
      </c>
      <c r="V74" s="52">
        <f>V45*Hoja1!U11</f>
        <v>0</v>
      </c>
      <c r="W74" s="52">
        <f>W45*Hoja1!V11</f>
        <v>0</v>
      </c>
      <c r="X74" s="52">
        <f>X45*Hoja1!W11</f>
        <v>0</v>
      </c>
      <c r="Y74" s="52">
        <f>Y45*Hoja1!X11</f>
        <v>0</v>
      </c>
      <c r="Z74" s="52">
        <f>Z45*Hoja1!Y11</f>
        <v>0</v>
      </c>
      <c r="AA74" s="52">
        <f>AA45*Hoja1!Z11</f>
        <v>0</v>
      </c>
      <c r="AB74" s="52">
        <f>AB45*Hoja1!AA11</f>
        <v>0</v>
      </c>
    </row>
    <row r="75" spans="2:34" x14ac:dyDescent="0.35">
      <c r="B75" s="56" t="s">
        <v>141</v>
      </c>
      <c r="C75" s="52">
        <f>SUM(C72:C74)</f>
        <v>0</v>
      </c>
      <c r="D75" s="52">
        <f t="shared" ref="D75:AB75" si="34">SUM(D72:D74)</f>
        <v>0</v>
      </c>
      <c r="E75" s="52">
        <f t="shared" si="34"/>
        <v>0</v>
      </c>
      <c r="F75" s="52">
        <f t="shared" si="34"/>
        <v>0</v>
      </c>
      <c r="G75" s="52">
        <f t="shared" si="34"/>
        <v>1.2896487300566506E-2</v>
      </c>
      <c r="H75" s="52">
        <f t="shared" si="34"/>
        <v>0</v>
      </c>
      <c r="I75" s="52">
        <f t="shared" si="34"/>
        <v>1.1431682596028272</v>
      </c>
      <c r="J75" s="52">
        <f t="shared" si="34"/>
        <v>0</v>
      </c>
      <c r="K75" s="52">
        <f t="shared" si="34"/>
        <v>0</v>
      </c>
      <c r="L75" s="52">
        <f t="shared" si="34"/>
        <v>0</v>
      </c>
      <c r="M75" s="52">
        <f t="shared" si="34"/>
        <v>1184.0743068313584</v>
      </c>
      <c r="N75" s="52">
        <f t="shared" si="34"/>
        <v>213.78501690172953</v>
      </c>
      <c r="O75" s="52">
        <f t="shared" si="34"/>
        <v>1.4561971304249565E-2</v>
      </c>
      <c r="P75" s="52">
        <f t="shared" si="34"/>
        <v>0</v>
      </c>
      <c r="Q75" s="52">
        <f t="shared" si="34"/>
        <v>0</v>
      </c>
      <c r="R75" s="52">
        <f t="shared" si="34"/>
        <v>109.35947606090502</v>
      </c>
      <c r="S75" s="52">
        <f t="shared" si="34"/>
        <v>0</v>
      </c>
      <c r="T75" s="52">
        <f t="shared" si="34"/>
        <v>0</v>
      </c>
      <c r="U75" s="52">
        <f t="shared" si="34"/>
        <v>0.14080738706334114</v>
      </c>
      <c r="V75" s="52">
        <f t="shared" si="34"/>
        <v>0</v>
      </c>
      <c r="W75" s="52">
        <f t="shared" si="34"/>
        <v>0</v>
      </c>
      <c r="X75" s="52">
        <f t="shared" si="34"/>
        <v>0</v>
      </c>
      <c r="Y75" s="52">
        <f t="shared" ref="Y75:Z75" si="35">SUM(Y72:Y74)</f>
        <v>0</v>
      </c>
      <c r="Z75" s="52">
        <f t="shared" si="35"/>
        <v>0</v>
      </c>
      <c r="AA75" s="52">
        <f t="shared" si="34"/>
        <v>0</v>
      </c>
      <c r="AB75" s="52">
        <f t="shared" si="34"/>
        <v>0</v>
      </c>
    </row>
    <row r="76" spans="2:34" x14ac:dyDescent="0.35">
      <c r="B76" s="51" t="s">
        <v>63</v>
      </c>
      <c r="C76" s="52">
        <f>C47*Hoja1!C13</f>
        <v>0</v>
      </c>
      <c r="D76" s="52">
        <f>D47*Hoja1!D13</f>
        <v>0</v>
      </c>
      <c r="E76" s="52">
        <f>E47*Hoja1!E13</f>
        <v>0</v>
      </c>
      <c r="F76" s="52">
        <f>F47*Hoja1!F13</f>
        <v>0</v>
      </c>
      <c r="G76" s="52">
        <f>G47*Hoja1!G13</f>
        <v>0</v>
      </c>
      <c r="H76" s="52">
        <f>H47*Hoja1!H13</f>
        <v>1333.1903845694274</v>
      </c>
      <c r="I76" s="52">
        <f>I47*Hoja1!I13</f>
        <v>0</v>
      </c>
      <c r="J76" s="52"/>
      <c r="K76" s="52">
        <f>K47*Hoja1!J13</f>
        <v>0</v>
      </c>
      <c r="L76" s="52">
        <f>L47*Hoja1!K13</f>
        <v>0</v>
      </c>
      <c r="M76" s="52">
        <f>M47*Hoja1!L13</f>
        <v>71.342944307656964</v>
      </c>
      <c r="N76" s="52">
        <f>N47*Hoja1!M13</f>
        <v>0</v>
      </c>
      <c r="O76" s="52">
        <f>O47*Hoja1!N13</f>
        <v>0</v>
      </c>
      <c r="P76" s="52">
        <f>P47*Hoja1!O13</f>
        <v>0</v>
      </c>
      <c r="Q76" s="52">
        <f>Q47*Hoja1!P13</f>
        <v>0</v>
      </c>
      <c r="R76" s="52">
        <f>R47*Hoja1!Q13</f>
        <v>35.102841784038873</v>
      </c>
      <c r="S76" s="52">
        <f>S47*Hoja1!R13</f>
        <v>0</v>
      </c>
      <c r="T76" s="52">
        <f>T47*Hoja1!S13</f>
        <v>0</v>
      </c>
      <c r="U76" s="52">
        <f>U47*Hoja1!T13</f>
        <v>0</v>
      </c>
      <c r="V76" s="52">
        <f>V47*Hoja1!U13</f>
        <v>0</v>
      </c>
      <c r="W76" s="52">
        <f>W47*Hoja1!V13</f>
        <v>0</v>
      </c>
      <c r="X76" s="52">
        <f>X47*Hoja1!W13</f>
        <v>0</v>
      </c>
      <c r="Y76" s="52">
        <f>Y47*Hoja1!X13</f>
        <v>0</v>
      </c>
      <c r="Z76" s="52">
        <f>Z47*Hoja1!Y13</f>
        <v>0</v>
      </c>
      <c r="AA76" s="52">
        <f>AA47*Hoja1!Z13</f>
        <v>0</v>
      </c>
      <c r="AB76" s="52">
        <f>AB47*Hoja1!AA13</f>
        <v>0</v>
      </c>
    </row>
    <row r="77" spans="2:34" x14ac:dyDescent="0.35">
      <c r="B77" s="51" t="s">
        <v>64</v>
      </c>
      <c r="C77" s="52">
        <f>C48*Hoja1!C14</f>
        <v>0</v>
      </c>
      <c r="D77" s="52">
        <f>D48*Hoja1!D14</f>
        <v>0</v>
      </c>
      <c r="E77" s="52">
        <f>E48*Hoja1!E14</f>
        <v>0</v>
      </c>
      <c r="F77" s="52">
        <f>F48*Hoja1!F14</f>
        <v>0</v>
      </c>
      <c r="G77" s="52">
        <f>G48*Hoja1!G14</f>
        <v>0</v>
      </c>
      <c r="H77" s="52">
        <f>H48*Hoja1!H14</f>
        <v>0</v>
      </c>
      <c r="I77" s="52">
        <f>I48*Hoja1!I14</f>
        <v>0</v>
      </c>
      <c r="J77" s="52"/>
      <c r="K77" s="52">
        <f>K48*Hoja1!J14</f>
        <v>10.871898850369876</v>
      </c>
      <c r="L77" s="52">
        <f>L48*Hoja1!K14</f>
        <v>0</v>
      </c>
      <c r="M77" s="52">
        <f>M48*Hoja1!L14</f>
        <v>854.09921427418328</v>
      </c>
      <c r="N77" s="52">
        <f>N48*Hoja1!M14</f>
        <v>74.855130578864348</v>
      </c>
      <c r="O77" s="52">
        <f>O48*Hoja1!N14</f>
        <v>1.0392186336321019</v>
      </c>
      <c r="P77" s="52">
        <f>P48*Hoja1!O14</f>
        <v>0</v>
      </c>
      <c r="Q77" s="52">
        <f>Q48*Hoja1!P14</f>
        <v>0</v>
      </c>
      <c r="R77" s="52">
        <f>R48*Hoja1!Q14</f>
        <v>87.969613704824511</v>
      </c>
      <c r="S77" s="52">
        <f>S48*Hoja1!R14</f>
        <v>396.96292803091802</v>
      </c>
      <c r="T77" s="52">
        <f>T48*Hoja1!S14</f>
        <v>0</v>
      </c>
      <c r="U77" s="52">
        <f>U48*Hoja1!T14</f>
        <v>0</v>
      </c>
      <c r="V77" s="52">
        <f>V48*Hoja1!U14</f>
        <v>0</v>
      </c>
      <c r="W77" s="52">
        <f>W48*Hoja1!V14</f>
        <v>0</v>
      </c>
      <c r="X77" s="52">
        <f>X48*Hoja1!W14</f>
        <v>0</v>
      </c>
      <c r="Y77" s="52">
        <f>Y48*Hoja1!X14</f>
        <v>0</v>
      </c>
      <c r="Z77" s="52">
        <f>Z48*Hoja1!Y14</f>
        <v>0</v>
      </c>
      <c r="AA77" s="52">
        <f>AA48*Hoja1!Z14</f>
        <v>0</v>
      </c>
      <c r="AB77" s="52">
        <f>AB48*Hoja1!AA14</f>
        <v>0</v>
      </c>
    </row>
    <row r="78" spans="2:34" x14ac:dyDescent="0.35">
      <c r="B78" s="51" t="s">
        <v>65</v>
      </c>
      <c r="C78" s="52">
        <f>C49*Hoja1!C15</f>
        <v>0</v>
      </c>
      <c r="D78" s="52">
        <f>D49*Hoja1!D15</f>
        <v>0</v>
      </c>
      <c r="E78" s="52">
        <f>E49*Hoja1!E15</f>
        <v>0</v>
      </c>
      <c r="F78" s="52">
        <f>F49*Hoja1!F15</f>
        <v>0</v>
      </c>
      <c r="G78" s="52">
        <f>G49*Hoja1!G15</f>
        <v>0</v>
      </c>
      <c r="H78" s="52">
        <f>H49*Hoja1!H15</f>
        <v>0</v>
      </c>
      <c r="I78" s="52">
        <f>I49*Hoja1!I15</f>
        <v>0</v>
      </c>
      <c r="J78" s="52"/>
      <c r="K78" s="52">
        <f>K49*Hoja1!J15</f>
        <v>0</v>
      </c>
      <c r="L78" s="52">
        <f>L49*Hoja1!K15</f>
        <v>0</v>
      </c>
      <c r="M78" s="52">
        <f>M49*Hoja1!L15</f>
        <v>12.839662648263275</v>
      </c>
      <c r="N78" s="52">
        <f>N49*Hoja1!M15</f>
        <v>0.26012908340643348</v>
      </c>
      <c r="O78" s="52">
        <f>O49*Hoja1!N15</f>
        <v>0</v>
      </c>
      <c r="P78" s="52">
        <f>P49*Hoja1!O15</f>
        <v>0</v>
      </c>
      <c r="Q78" s="52">
        <f>Q49*Hoja1!P15</f>
        <v>0</v>
      </c>
      <c r="R78" s="52">
        <f>R49*Hoja1!Q15</f>
        <v>0.80482814877566822</v>
      </c>
      <c r="S78" s="52">
        <f>S49*Hoja1!R15</f>
        <v>3.6981421701394734</v>
      </c>
      <c r="T78" s="52">
        <f>T49*Hoja1!S15</f>
        <v>0</v>
      </c>
      <c r="U78" s="52">
        <f>U49*Hoja1!T15</f>
        <v>0</v>
      </c>
      <c r="V78" s="52">
        <f>V49*Hoja1!U15</f>
        <v>0</v>
      </c>
      <c r="W78" s="52">
        <f>W49*Hoja1!V15</f>
        <v>0</v>
      </c>
      <c r="X78" s="52">
        <f>X49*Hoja1!W15</f>
        <v>0</v>
      </c>
      <c r="Y78" s="52">
        <f>Y49*Hoja1!X15</f>
        <v>0</v>
      </c>
      <c r="Z78" s="52">
        <f>Z49*Hoja1!Y15</f>
        <v>0</v>
      </c>
      <c r="AA78" s="52">
        <f>AA49*Hoja1!Z15</f>
        <v>0</v>
      </c>
      <c r="AB78" s="52">
        <f>AB49*Hoja1!AA15</f>
        <v>0</v>
      </c>
    </row>
    <row r="79" spans="2:34" x14ac:dyDescent="0.35">
      <c r="B79" s="51" t="s">
        <v>66</v>
      </c>
      <c r="C79" s="52">
        <f>C50*Hoja1!C16</f>
        <v>0</v>
      </c>
      <c r="D79" s="52">
        <f>D50*Hoja1!D16</f>
        <v>0</v>
      </c>
      <c r="E79" s="52">
        <f>E50*Hoja1!E16</f>
        <v>0</v>
      </c>
      <c r="F79" s="52">
        <f>F50*Hoja1!F16</f>
        <v>0</v>
      </c>
      <c r="G79" s="52">
        <f>G50*Hoja1!G16</f>
        <v>0</v>
      </c>
      <c r="H79" s="52">
        <f>H50*Hoja1!H16</f>
        <v>0</v>
      </c>
      <c r="I79" s="52">
        <f>I50*Hoja1!I16</f>
        <v>0</v>
      </c>
      <c r="J79" s="52"/>
      <c r="K79" s="52">
        <f>K50*Hoja1!J16</f>
        <v>0</v>
      </c>
      <c r="L79" s="52">
        <f>L50*Hoja1!K16</f>
        <v>0</v>
      </c>
      <c r="M79" s="52">
        <f>M50*Hoja1!L16</f>
        <v>111.68009845345637</v>
      </c>
      <c r="N79" s="52">
        <f>N50*Hoja1!M16</f>
        <v>2.2987010233432466E-2</v>
      </c>
      <c r="O79" s="52">
        <f>O50*Hoja1!N16</f>
        <v>0</v>
      </c>
      <c r="P79" s="52">
        <f>P50*Hoja1!O16</f>
        <v>0</v>
      </c>
      <c r="Q79" s="52">
        <f>Q50*Hoja1!P16</f>
        <v>0</v>
      </c>
      <c r="R79" s="52">
        <f>R50*Hoja1!Q16</f>
        <v>5.9121182514518109</v>
      </c>
      <c r="S79" s="52">
        <f>S50*Hoja1!R16</f>
        <v>108.97090794513028</v>
      </c>
      <c r="T79" s="52">
        <f>T50*Hoja1!S16</f>
        <v>0</v>
      </c>
      <c r="U79" s="52">
        <f>U50*Hoja1!T16</f>
        <v>0</v>
      </c>
      <c r="V79" s="52">
        <f>V50*Hoja1!U16</f>
        <v>0</v>
      </c>
      <c r="W79" s="52">
        <f>W50*Hoja1!V16</f>
        <v>0</v>
      </c>
      <c r="X79" s="52">
        <f>X50*Hoja1!W16</f>
        <v>0</v>
      </c>
      <c r="Y79" s="52">
        <f>Y50*Hoja1!X16</f>
        <v>0</v>
      </c>
      <c r="Z79" s="52">
        <f>Z50*Hoja1!Y16</f>
        <v>0</v>
      </c>
      <c r="AA79" s="52">
        <f>AA50*Hoja1!Z16</f>
        <v>0</v>
      </c>
      <c r="AB79" s="52">
        <f>AB50*Hoja1!AA16</f>
        <v>0</v>
      </c>
    </row>
    <row r="80" spans="2:34" x14ac:dyDescent="0.35">
      <c r="B80" s="51" t="s">
        <v>67</v>
      </c>
      <c r="C80" s="52">
        <f>C51*Hoja1!C17</f>
        <v>0</v>
      </c>
      <c r="D80" s="52">
        <f>D51*Hoja1!D17</f>
        <v>0</v>
      </c>
      <c r="E80" s="52">
        <f>E51*Hoja1!E17</f>
        <v>0</v>
      </c>
      <c r="F80" s="52">
        <f>F51*Hoja1!F17</f>
        <v>0</v>
      </c>
      <c r="G80" s="52">
        <f>G51*Hoja1!G17</f>
        <v>0</v>
      </c>
      <c r="H80" s="52">
        <f>H51*Hoja1!H17</f>
        <v>0</v>
      </c>
      <c r="I80" s="52">
        <f>I51*Hoja1!I17</f>
        <v>0</v>
      </c>
      <c r="J80" s="52"/>
      <c r="K80" s="52">
        <f>K51*Hoja1!J17</f>
        <v>0</v>
      </c>
      <c r="L80" s="52">
        <f>L51*Hoja1!K17</f>
        <v>0</v>
      </c>
      <c r="M80" s="52">
        <f>M51*Hoja1!L17</f>
        <v>127.98410008925441</v>
      </c>
      <c r="N80" s="52">
        <f>N51*Hoja1!M17</f>
        <v>7.7177773558304699</v>
      </c>
      <c r="O80" s="52">
        <f>O51*Hoja1!N17</f>
        <v>0</v>
      </c>
      <c r="P80" s="52">
        <f>P51*Hoja1!O17</f>
        <v>0</v>
      </c>
      <c r="Q80" s="52">
        <f>Q51*Hoja1!P17</f>
        <v>0</v>
      </c>
      <c r="R80" s="52">
        <f>R51*Hoja1!Q17</f>
        <v>0</v>
      </c>
      <c r="S80" s="52">
        <f>S51*Hoja1!R17</f>
        <v>168.80843502651879</v>
      </c>
      <c r="T80" s="52">
        <f>T51*Hoja1!S17</f>
        <v>0</v>
      </c>
      <c r="U80" s="52">
        <f>U51*Hoja1!T17</f>
        <v>0</v>
      </c>
      <c r="V80" s="52">
        <f>V51*Hoja1!U17</f>
        <v>0</v>
      </c>
      <c r="W80" s="52">
        <f>W51*Hoja1!V17</f>
        <v>0</v>
      </c>
      <c r="X80" s="52">
        <f>X51*Hoja1!W17</f>
        <v>0</v>
      </c>
      <c r="Y80" s="52">
        <f>Y51*Hoja1!X17</f>
        <v>0</v>
      </c>
      <c r="Z80" s="52">
        <f>Z51*Hoja1!Y17</f>
        <v>0</v>
      </c>
      <c r="AA80" s="52">
        <f>AA51*Hoja1!Z17</f>
        <v>0</v>
      </c>
      <c r="AB80" s="52">
        <f>AB51*Hoja1!AA17</f>
        <v>0</v>
      </c>
    </row>
    <row r="81" spans="2:28" x14ac:dyDescent="0.35">
      <c r="B81" s="51" t="s">
        <v>68</v>
      </c>
      <c r="C81" s="52">
        <f>C52*Hoja1!C18</f>
        <v>0</v>
      </c>
      <c r="D81" s="52">
        <f>D52*Hoja1!D18</f>
        <v>0</v>
      </c>
      <c r="E81" s="52">
        <f>E52*Hoja1!E18</f>
        <v>0</v>
      </c>
      <c r="F81" s="52">
        <f>F52*Hoja1!F18</f>
        <v>0</v>
      </c>
      <c r="G81" s="52">
        <f>G52*Hoja1!G18</f>
        <v>0</v>
      </c>
      <c r="H81" s="52">
        <f>H52*Hoja1!H18</f>
        <v>0</v>
      </c>
      <c r="I81" s="52">
        <f>I52*Hoja1!I18</f>
        <v>0</v>
      </c>
      <c r="J81" s="52"/>
      <c r="K81" s="52">
        <f>K52*Hoja1!J18</f>
        <v>0</v>
      </c>
      <c r="L81" s="52">
        <f>L52*Hoja1!K18</f>
        <v>0</v>
      </c>
      <c r="M81" s="52">
        <f>M52*Hoja1!L18</f>
        <v>402.58494058641173</v>
      </c>
      <c r="N81" s="52">
        <f>N52*Hoja1!M18</f>
        <v>0.18213885845679864</v>
      </c>
      <c r="O81" s="52">
        <f>O52*Hoja1!N18</f>
        <v>0</v>
      </c>
      <c r="P81" s="52">
        <f>P52*Hoja1!O18</f>
        <v>0</v>
      </c>
      <c r="Q81" s="52">
        <f>Q52*Hoja1!P18</f>
        <v>0</v>
      </c>
      <c r="R81" s="52">
        <f>R52*Hoja1!Q18</f>
        <v>102.145251363855</v>
      </c>
      <c r="S81" s="52">
        <f>S52*Hoja1!R18</f>
        <v>14.968156672290535</v>
      </c>
      <c r="T81" s="52">
        <f>T52*Hoja1!S18</f>
        <v>0</v>
      </c>
      <c r="U81" s="52">
        <f>U52*Hoja1!T18</f>
        <v>0</v>
      </c>
      <c r="V81" s="52">
        <f>V52*Hoja1!U18</f>
        <v>0</v>
      </c>
      <c r="W81" s="52">
        <f>W52*Hoja1!V18</f>
        <v>0</v>
      </c>
      <c r="X81" s="52">
        <f>X52*Hoja1!W18</f>
        <v>0</v>
      </c>
      <c r="Y81" s="52">
        <f>Y52*Hoja1!X18</f>
        <v>0</v>
      </c>
      <c r="Z81" s="52">
        <f>Z52*Hoja1!Y18</f>
        <v>0</v>
      </c>
      <c r="AA81" s="52">
        <f>AA52*Hoja1!Z18</f>
        <v>0</v>
      </c>
      <c r="AB81" s="52">
        <f>AB52*Hoja1!AA18</f>
        <v>0</v>
      </c>
    </row>
    <row r="82" spans="2:28" x14ac:dyDescent="0.35">
      <c r="B82" s="51" t="s">
        <v>69</v>
      </c>
      <c r="C82" s="52">
        <f>C53*Hoja1!C19</f>
        <v>0</v>
      </c>
      <c r="D82" s="52">
        <f>D53*Hoja1!D19</f>
        <v>0</v>
      </c>
      <c r="E82" s="52">
        <f>E53*Hoja1!E19</f>
        <v>0</v>
      </c>
      <c r="F82" s="52">
        <f>F53*Hoja1!F19</f>
        <v>0</v>
      </c>
      <c r="G82" s="52">
        <f>G53*Hoja1!G19</f>
        <v>0</v>
      </c>
      <c r="H82" s="52">
        <f>H53*Hoja1!H19</f>
        <v>0</v>
      </c>
      <c r="I82" s="52">
        <f>I53*Hoja1!I19</f>
        <v>0</v>
      </c>
      <c r="J82" s="52"/>
      <c r="K82" s="52">
        <f>K53*Hoja1!J19</f>
        <v>0</v>
      </c>
      <c r="L82" s="52">
        <f>L53*Hoja1!K19</f>
        <v>0</v>
      </c>
      <c r="M82" s="52">
        <f>M53*Hoja1!L19</f>
        <v>970.18629290254739</v>
      </c>
      <c r="N82" s="52">
        <f>N53*Hoja1!M19</f>
        <v>31.118715833071569</v>
      </c>
      <c r="O82" s="52">
        <f>O53*Hoja1!N19</f>
        <v>2.4048433248491662E-2</v>
      </c>
      <c r="P82" s="52">
        <f>P53*Hoja1!O19</f>
        <v>0</v>
      </c>
      <c r="Q82" s="52">
        <f>Q53*Hoja1!P19</f>
        <v>0</v>
      </c>
      <c r="R82" s="52">
        <f>R53*Hoja1!Q19</f>
        <v>56.369232807639705</v>
      </c>
      <c r="S82" s="52">
        <f>S53*Hoja1!R19</f>
        <v>547.5207788203337</v>
      </c>
      <c r="T82" s="52">
        <f>T53*Hoja1!S19</f>
        <v>91.782801864477534</v>
      </c>
      <c r="U82" s="52">
        <f>U53*Hoja1!T19</f>
        <v>0</v>
      </c>
      <c r="V82" s="52">
        <f>V53*Hoja1!U19</f>
        <v>0</v>
      </c>
      <c r="W82" s="52">
        <f>W53*Hoja1!V19</f>
        <v>0</v>
      </c>
      <c r="X82" s="52">
        <f>X53*Hoja1!W19</f>
        <v>0</v>
      </c>
      <c r="Y82" s="52">
        <f>Y53*Hoja1!X19</f>
        <v>0</v>
      </c>
      <c r="Z82" s="52">
        <f>Z53*Hoja1!Y19</f>
        <v>0</v>
      </c>
      <c r="AA82" s="52">
        <f>AA53*Hoja1!Z19</f>
        <v>0</v>
      </c>
      <c r="AB82" s="52">
        <f>AB53*Hoja1!AA19</f>
        <v>0</v>
      </c>
    </row>
    <row r="83" spans="2:28" x14ac:dyDescent="0.35">
      <c r="B83" s="51" t="s">
        <v>70</v>
      </c>
      <c r="C83" s="52">
        <f>C54*Hoja1!C20</f>
        <v>0</v>
      </c>
      <c r="D83" s="52">
        <f>D54*Hoja1!D20</f>
        <v>0</v>
      </c>
      <c r="E83" s="52">
        <f>E54*Hoja1!E20</f>
        <v>0</v>
      </c>
      <c r="F83" s="52">
        <f>F54*Hoja1!F20</f>
        <v>0</v>
      </c>
      <c r="G83" s="52">
        <f>G54*Hoja1!G20</f>
        <v>0</v>
      </c>
      <c r="H83" s="52">
        <f>H54*Hoja1!H20</f>
        <v>0</v>
      </c>
      <c r="I83" s="52">
        <f>I54*Hoja1!I20</f>
        <v>0</v>
      </c>
      <c r="J83" s="52"/>
      <c r="K83" s="52">
        <f>K54*Hoja1!J20</f>
        <v>0</v>
      </c>
      <c r="L83" s="52">
        <f>L54*Hoja1!K20</f>
        <v>0</v>
      </c>
      <c r="M83" s="52">
        <f>M54*Hoja1!L20</f>
        <v>174.16022282065117</v>
      </c>
      <c r="N83" s="52">
        <f>N54*Hoja1!M20</f>
        <v>30.03295980898983</v>
      </c>
      <c r="O83" s="52">
        <f>O54*Hoja1!N20</f>
        <v>6.0366693689707991E-2</v>
      </c>
      <c r="P83" s="52">
        <f>P54*Hoja1!O20</f>
        <v>0</v>
      </c>
      <c r="Q83" s="52">
        <f>Q54*Hoja1!P20</f>
        <v>0</v>
      </c>
      <c r="R83" s="52">
        <f>R54*Hoja1!Q20</f>
        <v>19.282978927330053</v>
      </c>
      <c r="S83" s="52">
        <f>S54*Hoja1!R20</f>
        <v>0</v>
      </c>
      <c r="T83" s="52">
        <f>T54*Hoja1!S20</f>
        <v>0</v>
      </c>
      <c r="U83" s="52">
        <f>U54*Hoja1!T20</f>
        <v>0</v>
      </c>
      <c r="V83" s="52">
        <f>V54*Hoja1!U20</f>
        <v>0</v>
      </c>
      <c r="W83" s="52">
        <f>W54*Hoja1!V20</f>
        <v>0</v>
      </c>
      <c r="X83" s="52">
        <f>X54*Hoja1!W20</f>
        <v>0</v>
      </c>
      <c r="Y83" s="52">
        <f>Y54*Hoja1!X20</f>
        <v>0</v>
      </c>
      <c r="Z83" s="52">
        <f>Z54*Hoja1!Y20</f>
        <v>0</v>
      </c>
      <c r="AA83" s="52">
        <f>AA54*Hoja1!Z20</f>
        <v>0</v>
      </c>
      <c r="AB83" s="52">
        <f>AB54*Hoja1!AA20</f>
        <v>0</v>
      </c>
    </row>
    <row r="84" spans="2:28" x14ac:dyDescent="0.35">
      <c r="B84" s="51" t="s">
        <v>71</v>
      </c>
      <c r="C84" s="52">
        <f>C55*Hoja1!C21</f>
        <v>0</v>
      </c>
      <c r="D84" s="52">
        <f>D55*Hoja1!D21</f>
        <v>0</v>
      </c>
      <c r="E84" s="52">
        <f>E55*Hoja1!E21</f>
        <v>0</v>
      </c>
      <c r="F84" s="52">
        <f>F55*Hoja1!F21</f>
        <v>0</v>
      </c>
      <c r="G84" s="52">
        <f>G55*Hoja1!G21</f>
        <v>0</v>
      </c>
      <c r="H84" s="52">
        <f>H55*Hoja1!H21</f>
        <v>0</v>
      </c>
      <c r="I84" s="52">
        <f>I55*Hoja1!I21</f>
        <v>0</v>
      </c>
      <c r="J84" s="52"/>
      <c r="K84" s="52">
        <f>K55*Hoja1!J21</f>
        <v>0</v>
      </c>
      <c r="L84" s="52">
        <f>L55*Hoja1!K21</f>
        <v>0</v>
      </c>
      <c r="M84" s="52">
        <f>M55*Hoja1!L21</f>
        <v>736.22879159845513</v>
      </c>
      <c r="N84" s="52">
        <f>N55*Hoja1!M21</f>
        <v>37.245946823993471</v>
      </c>
      <c r="O84" s="52">
        <f>O55*Hoja1!N21</f>
        <v>0</v>
      </c>
      <c r="P84" s="52">
        <f>P55*Hoja1!O21</f>
        <v>0</v>
      </c>
      <c r="Q84" s="52">
        <f>Q55*Hoja1!P21</f>
        <v>0</v>
      </c>
      <c r="R84" s="52">
        <f>R55*Hoja1!Q21</f>
        <v>217.45034316872346</v>
      </c>
      <c r="S84" s="52">
        <f>S55*Hoja1!R21</f>
        <v>20.797102299480599</v>
      </c>
      <c r="T84" s="52">
        <f>T55*Hoja1!S21</f>
        <v>0</v>
      </c>
      <c r="U84" s="52">
        <f>U55*Hoja1!T21</f>
        <v>0</v>
      </c>
      <c r="V84" s="52">
        <f>V55*Hoja1!U21</f>
        <v>0</v>
      </c>
      <c r="W84" s="52">
        <f>W55*Hoja1!V21</f>
        <v>0</v>
      </c>
      <c r="X84" s="52">
        <f>X55*Hoja1!W21</f>
        <v>0</v>
      </c>
      <c r="Y84" s="52">
        <f>Y55*Hoja1!X21</f>
        <v>0</v>
      </c>
      <c r="Z84" s="52">
        <f>Z55*Hoja1!Y21</f>
        <v>0</v>
      </c>
      <c r="AA84" s="52">
        <f>AA55*Hoja1!Z21</f>
        <v>0</v>
      </c>
      <c r="AB84" s="52">
        <f>AB55*Hoja1!AA21</f>
        <v>0</v>
      </c>
    </row>
    <row r="85" spans="2:28" x14ac:dyDescent="0.35">
      <c r="B85" s="56" t="s">
        <v>136</v>
      </c>
      <c r="C85" s="52">
        <f>SUM(C76:C84)</f>
        <v>0</v>
      </c>
      <c r="D85" s="52">
        <f t="shared" ref="D85:AB85" si="36">SUM(D76:D84)</f>
        <v>0</v>
      </c>
      <c r="E85" s="52">
        <f t="shared" si="36"/>
        <v>0</v>
      </c>
      <c r="F85" s="52">
        <f t="shared" si="36"/>
        <v>0</v>
      </c>
      <c r="G85" s="52">
        <f t="shared" si="36"/>
        <v>0</v>
      </c>
      <c r="H85" s="52">
        <f t="shared" si="36"/>
        <v>1333.1903845694274</v>
      </c>
      <c r="I85" s="52">
        <f t="shared" si="36"/>
        <v>0</v>
      </c>
      <c r="J85" s="52">
        <f t="shared" si="36"/>
        <v>0</v>
      </c>
      <c r="K85" s="52">
        <f t="shared" si="36"/>
        <v>10.871898850369876</v>
      </c>
      <c r="L85" s="52">
        <f t="shared" si="36"/>
        <v>0</v>
      </c>
      <c r="M85" s="52">
        <f t="shared" si="36"/>
        <v>3461.1062676808797</v>
      </c>
      <c r="N85" s="52">
        <f t="shared" si="36"/>
        <v>181.43578535284635</v>
      </c>
      <c r="O85" s="52">
        <f t="shared" si="36"/>
        <v>1.1236337605703015</v>
      </c>
      <c r="P85" s="52">
        <f t="shared" si="36"/>
        <v>0</v>
      </c>
      <c r="Q85" s="52">
        <f t="shared" si="36"/>
        <v>0</v>
      </c>
      <c r="R85" s="52">
        <f t="shared" si="36"/>
        <v>525.03720815663905</v>
      </c>
      <c r="S85" s="52">
        <f t="shared" si="36"/>
        <v>1261.7264509648114</v>
      </c>
      <c r="T85" s="52">
        <f t="shared" si="36"/>
        <v>91.782801864477534</v>
      </c>
      <c r="U85" s="52">
        <f t="shared" si="36"/>
        <v>0</v>
      </c>
      <c r="V85" s="52">
        <f t="shared" si="36"/>
        <v>0</v>
      </c>
      <c r="W85" s="52">
        <f t="shared" si="36"/>
        <v>0</v>
      </c>
      <c r="X85" s="52">
        <f t="shared" si="36"/>
        <v>0</v>
      </c>
      <c r="Y85" s="52">
        <f t="shared" ref="Y85:Z85" si="37">SUM(Y76:Y84)</f>
        <v>0</v>
      </c>
      <c r="Z85" s="52">
        <f t="shared" si="37"/>
        <v>0</v>
      </c>
      <c r="AA85" s="52">
        <f t="shared" si="36"/>
        <v>0</v>
      </c>
      <c r="AB85" s="52">
        <f t="shared" si="36"/>
        <v>0</v>
      </c>
    </row>
    <row r="86" spans="2:28" x14ac:dyDescent="0.35">
      <c r="B86" s="55" t="s">
        <v>135</v>
      </c>
      <c r="C86" s="52">
        <f>C57*Hoja1!C$23</f>
        <v>0</v>
      </c>
      <c r="D86" s="52">
        <f>D57*Hoja1!D$23</f>
        <v>0</v>
      </c>
      <c r="E86" s="52">
        <f>E57*Hoja1!E$23</f>
        <v>0</v>
      </c>
      <c r="F86" s="52">
        <f>F57*Hoja1!F$23</f>
        <v>0</v>
      </c>
      <c r="G86" s="52">
        <f>G57*Hoja1!G$23</f>
        <v>0</v>
      </c>
      <c r="H86" s="52">
        <f>H57*Hoja1!H$23</f>
        <v>0</v>
      </c>
      <c r="I86" s="52">
        <f>I57*Hoja1!I$23</f>
        <v>0</v>
      </c>
      <c r="J86" s="52">
        <f>J57*Hoja1!J$23</f>
        <v>0</v>
      </c>
      <c r="K86" s="52">
        <f>K57*Hoja1!J$23</f>
        <v>0</v>
      </c>
      <c r="L86" s="52">
        <f>L57*Hoja1!K23</f>
        <v>0</v>
      </c>
      <c r="M86" s="53">
        <f>M57*Hoja1!L$23</f>
        <v>0</v>
      </c>
      <c r="N86" s="53">
        <f>N57*Hoja1!M$23</f>
        <v>331.75995274488196</v>
      </c>
      <c r="O86" s="53">
        <f>O57*Hoja1!N$23</f>
        <v>1599.4057510779148</v>
      </c>
      <c r="P86" s="53">
        <f>P57*Hoja1!O$23</f>
        <v>0</v>
      </c>
      <c r="Q86" s="53">
        <f>Q57*Hoja1!P$23</f>
        <v>63.84733291335062</v>
      </c>
      <c r="R86" s="53">
        <f>R57*Hoja1!Q$23</f>
        <v>1049.4008534150287</v>
      </c>
      <c r="S86" s="53">
        <f>S57*Hoja1!R$23</f>
        <v>0</v>
      </c>
      <c r="T86" s="53">
        <f>T57*Hoja1!S$23</f>
        <v>0</v>
      </c>
      <c r="U86" s="53">
        <f>U57*Hoja1!T$23</f>
        <v>0</v>
      </c>
      <c r="V86" s="53">
        <f>V57*Hoja1!U$23</f>
        <v>0</v>
      </c>
      <c r="W86" s="53">
        <f>W57*Hoja1!V$23</f>
        <v>0</v>
      </c>
      <c r="X86" s="53">
        <f>X57*Hoja1!W$23</f>
        <v>0</v>
      </c>
      <c r="Y86" s="53">
        <f>Y57*Hoja1!X$23</f>
        <v>0</v>
      </c>
      <c r="Z86" s="53">
        <f>Z57*Hoja1!Y$23</f>
        <v>0</v>
      </c>
      <c r="AA86" s="52">
        <f>AA57*Hoja1!Z23</f>
        <v>0</v>
      </c>
      <c r="AB86" s="52">
        <f>AB57*Hoja1!AA23</f>
        <v>0</v>
      </c>
    </row>
    <row r="87" spans="2:28" x14ac:dyDescent="0.35">
      <c r="B87" s="51" t="s">
        <v>132</v>
      </c>
      <c r="C87" s="52">
        <f>C58*Hoja1!C$23</f>
        <v>0</v>
      </c>
      <c r="D87" s="52">
        <f>D58*Hoja1!D$23</f>
        <v>0</v>
      </c>
      <c r="E87" s="52">
        <f>E58*Hoja1!E$23</f>
        <v>0</v>
      </c>
      <c r="F87" s="52">
        <f>F58*Hoja1!F$23</f>
        <v>0</v>
      </c>
      <c r="G87" s="52">
        <f>G58*Hoja1!G$23</f>
        <v>0</v>
      </c>
      <c r="H87" s="52">
        <f>H58*Hoja1!H$23</f>
        <v>0</v>
      </c>
      <c r="I87" s="52">
        <f>I58*Hoja1!I$23</f>
        <v>0</v>
      </c>
      <c r="J87" s="52">
        <f>J58*Hoja1!J$23</f>
        <v>0</v>
      </c>
      <c r="K87" s="52">
        <f>K58*Hoja1!J$23</f>
        <v>0</v>
      </c>
      <c r="L87" s="52"/>
      <c r="M87" s="52">
        <f>M58*Hoja1!L$23</f>
        <v>0</v>
      </c>
      <c r="N87" s="52">
        <f>N58*Hoja1!M$23</f>
        <v>331.75995274488196</v>
      </c>
      <c r="O87" s="52">
        <f>O58*Hoja1!N$23</f>
        <v>1592.1040510779148</v>
      </c>
      <c r="P87" s="52">
        <f>P58*Hoja1!O$23</f>
        <v>0</v>
      </c>
      <c r="Q87" s="52">
        <f>Q58*Hoja1!P$23</f>
        <v>0</v>
      </c>
      <c r="R87" s="52">
        <f>R58*Hoja1!Q$23</f>
        <v>1049.4008534150287</v>
      </c>
      <c r="S87" s="52">
        <f>S58*Hoja1!R$23</f>
        <v>0</v>
      </c>
      <c r="T87" s="52">
        <f>T58*Hoja1!S$23</f>
        <v>0</v>
      </c>
      <c r="U87" s="52">
        <f>U58*Hoja1!T$23</f>
        <v>0</v>
      </c>
      <c r="V87" s="52">
        <f>V58*Hoja1!U$23</f>
        <v>0</v>
      </c>
      <c r="W87" s="52">
        <f>W58*Hoja1!V$23</f>
        <v>0</v>
      </c>
      <c r="X87" s="52">
        <f>X58*Hoja1!W$23</f>
        <v>0</v>
      </c>
      <c r="Y87" s="52">
        <f>Y58*Hoja1!X$23</f>
        <v>0</v>
      </c>
      <c r="Z87" s="52">
        <f>Z58*Hoja1!Y$23</f>
        <v>0</v>
      </c>
      <c r="AA87" s="52"/>
      <c r="AB87" s="52"/>
    </row>
    <row r="88" spans="2:28" x14ac:dyDescent="0.35">
      <c r="B88" s="51" t="s">
        <v>133</v>
      </c>
      <c r="C88" s="52">
        <f>C59*Hoja1!C$23</f>
        <v>0</v>
      </c>
      <c r="D88" s="52">
        <f>D59*Hoja1!D$23</f>
        <v>0</v>
      </c>
      <c r="E88" s="52">
        <f>E59*Hoja1!E$23</f>
        <v>0</v>
      </c>
      <c r="F88" s="52">
        <f>F59*Hoja1!F$23</f>
        <v>0</v>
      </c>
      <c r="G88" s="52">
        <f>G59*Hoja1!G$23</f>
        <v>0</v>
      </c>
      <c r="H88" s="52">
        <f>H59*Hoja1!H$23</f>
        <v>0</v>
      </c>
      <c r="I88" s="52">
        <f>I59*Hoja1!I$23</f>
        <v>0</v>
      </c>
      <c r="J88" s="52">
        <f>J59*Hoja1!J$23</f>
        <v>0</v>
      </c>
      <c r="K88" s="52">
        <f>K59*Hoja1!J$23</f>
        <v>0</v>
      </c>
      <c r="L88" s="52"/>
      <c r="M88" s="52">
        <f>M59*Hoja1!L$23</f>
        <v>0</v>
      </c>
      <c r="N88" s="52">
        <f>N59*Hoja1!M$23</f>
        <v>0</v>
      </c>
      <c r="O88" s="52">
        <f>O59*Hoja1!N$23</f>
        <v>7.3016999999999994</v>
      </c>
      <c r="P88" s="52">
        <f>P59*Hoja1!O$23</f>
        <v>0</v>
      </c>
      <c r="Q88" s="52">
        <f>Q59*Hoja1!P$23</f>
        <v>63.84733291335062</v>
      </c>
      <c r="R88" s="52">
        <f>R59*Hoja1!Q$23</f>
        <v>0</v>
      </c>
      <c r="S88" s="52">
        <f>S59*Hoja1!R$23</f>
        <v>0</v>
      </c>
      <c r="T88" s="52">
        <f>T59*Hoja1!S$23</f>
        <v>0</v>
      </c>
      <c r="U88" s="52">
        <f>U59*Hoja1!T$23</f>
        <v>0</v>
      </c>
      <c r="V88" s="52">
        <f>V59*Hoja1!U$23</f>
        <v>0</v>
      </c>
      <c r="W88" s="52">
        <f>W59*Hoja1!V$23</f>
        <v>0</v>
      </c>
      <c r="X88" s="52">
        <f>X59*Hoja1!W$23</f>
        <v>0</v>
      </c>
      <c r="Y88" s="52">
        <f>Y59*Hoja1!X$23</f>
        <v>0</v>
      </c>
      <c r="Z88" s="52">
        <f>Z59*Hoja1!Y$23</f>
        <v>0</v>
      </c>
      <c r="AA88" s="52"/>
      <c r="AB88" s="52"/>
    </row>
    <row r="89" spans="2:28" x14ac:dyDescent="0.35">
      <c r="B89" s="51" t="s">
        <v>134</v>
      </c>
      <c r="C89" s="52">
        <f>C60*Hoja1!C$23</f>
        <v>0</v>
      </c>
      <c r="D89" s="52">
        <f>D60*Hoja1!D$23</f>
        <v>0</v>
      </c>
      <c r="E89" s="52">
        <f>E60*Hoja1!E$23</f>
        <v>0</v>
      </c>
      <c r="F89" s="52">
        <f>F60*Hoja1!F$23</f>
        <v>0</v>
      </c>
      <c r="G89" s="52">
        <f>G60*Hoja1!G$23</f>
        <v>0</v>
      </c>
      <c r="H89" s="52">
        <f>H60*Hoja1!H$23</f>
        <v>0</v>
      </c>
      <c r="I89" s="52">
        <f>I60*Hoja1!I$23</f>
        <v>0</v>
      </c>
      <c r="J89" s="52">
        <f>J60*Hoja1!J$23</f>
        <v>0</v>
      </c>
      <c r="K89" s="52">
        <f>K60*Hoja1!J$23</f>
        <v>0</v>
      </c>
      <c r="L89" s="52"/>
      <c r="M89" s="52">
        <f>M60*Hoja1!L$23</f>
        <v>0</v>
      </c>
      <c r="N89" s="52">
        <f>N60*Hoja1!M$23</f>
        <v>0</v>
      </c>
      <c r="O89" s="52">
        <f>O60*Hoja1!N$23</f>
        <v>0</v>
      </c>
      <c r="P89" s="52">
        <f>P60*Hoja1!O$23</f>
        <v>0</v>
      </c>
      <c r="Q89" s="52">
        <f>Q60*Hoja1!P$23</f>
        <v>0</v>
      </c>
      <c r="R89" s="52">
        <f>R60*Hoja1!Q$23</f>
        <v>0</v>
      </c>
      <c r="S89" s="52">
        <f>S60*Hoja1!R$23</f>
        <v>0</v>
      </c>
      <c r="T89" s="52">
        <f>T60*Hoja1!S$23</f>
        <v>0</v>
      </c>
      <c r="U89" s="52">
        <f>U60*Hoja1!T$23</f>
        <v>0</v>
      </c>
      <c r="V89" s="52">
        <f>V60*Hoja1!U$23</f>
        <v>0</v>
      </c>
      <c r="W89" s="52">
        <f>W60*Hoja1!V$23</f>
        <v>0</v>
      </c>
      <c r="X89" s="52">
        <f>X60*Hoja1!W$23</f>
        <v>0</v>
      </c>
      <c r="Y89" s="52">
        <f>Y60*Hoja1!X$23</f>
        <v>0</v>
      </c>
      <c r="Z89" s="52">
        <f>Z60*Hoja1!Y$23</f>
        <v>0</v>
      </c>
      <c r="AA89" s="52"/>
      <c r="AB89" s="52"/>
    </row>
    <row r="90" spans="2:28" x14ac:dyDescent="0.35">
      <c r="B90" s="55" t="s">
        <v>139</v>
      </c>
      <c r="C90" s="52">
        <f>C61*Hoja1!C24</f>
        <v>0</v>
      </c>
      <c r="D90" s="52">
        <f>D61*Hoja1!D24</f>
        <v>0</v>
      </c>
      <c r="E90" s="52">
        <f>E61*Hoja1!E24</f>
        <v>0</v>
      </c>
      <c r="F90" s="52">
        <f>F61*Hoja1!F24</f>
        <v>0</v>
      </c>
      <c r="G90" s="52">
        <f>G61*Hoja1!G24</f>
        <v>0</v>
      </c>
      <c r="H90" s="52">
        <f>H61*Hoja1!H24</f>
        <v>0</v>
      </c>
      <c r="I90" s="52">
        <f>I61*Hoja1!I24</f>
        <v>0</v>
      </c>
      <c r="J90" s="52"/>
      <c r="K90" s="52">
        <f>K61*Hoja1!J24</f>
        <v>0</v>
      </c>
      <c r="L90" s="52">
        <f>L61*Hoja1!K24</f>
        <v>0</v>
      </c>
      <c r="M90" s="52">
        <f>M61*Hoja1!L24</f>
        <v>747.25229969703048</v>
      </c>
      <c r="N90" s="52">
        <f>N61*Hoja1!M24</f>
        <v>0</v>
      </c>
      <c r="O90" s="52">
        <f>O61*Hoja1!N24</f>
        <v>0</v>
      </c>
      <c r="P90" s="52">
        <f>P61*Hoja1!O24</f>
        <v>0</v>
      </c>
      <c r="Q90" s="52">
        <f>Q61*Hoja1!P24</f>
        <v>0</v>
      </c>
      <c r="R90" s="52">
        <f>R61*Hoja1!Q24</f>
        <v>92.611040671072246</v>
      </c>
      <c r="S90" s="52">
        <f>S61*Hoja1!R24</f>
        <v>0</v>
      </c>
      <c r="T90" s="52">
        <f>T61*Hoja1!S24</f>
        <v>0</v>
      </c>
      <c r="U90" s="52">
        <f>U61*Hoja1!T24</f>
        <v>0</v>
      </c>
      <c r="V90" s="52">
        <f>V61*Hoja1!U24</f>
        <v>0</v>
      </c>
      <c r="W90" s="52">
        <f>W61*Hoja1!V24</f>
        <v>0</v>
      </c>
      <c r="X90" s="52">
        <f>X61*Hoja1!W24</f>
        <v>0</v>
      </c>
      <c r="Y90" s="52">
        <f>Y61*Hoja1!X24</f>
        <v>0</v>
      </c>
      <c r="Z90" s="52">
        <f>Z61*Hoja1!Y24</f>
        <v>0</v>
      </c>
      <c r="AA90" s="52">
        <f>AA61*Hoja1!Z24</f>
        <v>0</v>
      </c>
      <c r="AB90" s="52">
        <f>AB61*Hoja1!AA24</f>
        <v>0</v>
      </c>
    </row>
    <row r="91" spans="2:28" x14ac:dyDescent="0.35">
      <c r="B91" s="55" t="s">
        <v>140</v>
      </c>
      <c r="C91" s="52">
        <f>C62*Hoja1!C25</f>
        <v>0</v>
      </c>
      <c r="D91" s="52">
        <f>D62*Hoja1!D25</f>
        <v>0</v>
      </c>
      <c r="E91" s="52">
        <f>E62*Hoja1!E25</f>
        <v>0</v>
      </c>
      <c r="F91" s="52">
        <f>F62*Hoja1!F25</f>
        <v>0</v>
      </c>
      <c r="G91" s="52">
        <f>G62*Hoja1!G25</f>
        <v>0</v>
      </c>
      <c r="H91" s="52">
        <f>H62*Hoja1!H25</f>
        <v>0</v>
      </c>
      <c r="I91" s="52">
        <f>I62*Hoja1!I25</f>
        <v>0</v>
      </c>
      <c r="J91" s="52"/>
      <c r="K91" s="52">
        <f>K62*Hoja1!J25</f>
        <v>0</v>
      </c>
      <c r="L91" s="52">
        <f>L62*Hoja1!K25</f>
        <v>0</v>
      </c>
      <c r="M91" s="52">
        <f>M62*Hoja1!L25</f>
        <v>0</v>
      </c>
      <c r="N91" s="52">
        <f>N62*Hoja1!M25</f>
        <v>67.865690759584581</v>
      </c>
      <c r="O91" s="52">
        <f>O62*Hoja1!N25</f>
        <v>26.261009805444999</v>
      </c>
      <c r="P91" s="52">
        <f>P62*Hoja1!O25</f>
        <v>0</v>
      </c>
      <c r="Q91" s="52">
        <f>Q62*Hoja1!P25</f>
        <v>0</v>
      </c>
      <c r="R91" s="52">
        <f>R62*Hoja1!Q25</f>
        <v>0</v>
      </c>
      <c r="S91" s="52">
        <f>S62*Hoja1!R25</f>
        <v>0</v>
      </c>
      <c r="T91" s="52">
        <f>T62*Hoja1!S25</f>
        <v>0</v>
      </c>
      <c r="U91" s="52">
        <f>U62*Hoja1!T25</f>
        <v>0</v>
      </c>
      <c r="V91" s="52">
        <f>V62*Hoja1!U25</f>
        <v>0</v>
      </c>
      <c r="W91" s="52">
        <f>W62*Hoja1!V25</f>
        <v>0</v>
      </c>
      <c r="X91" s="52">
        <f>X62*Hoja1!W25</f>
        <v>0</v>
      </c>
      <c r="Y91" s="52">
        <f>Y62*Hoja1!X25</f>
        <v>0</v>
      </c>
      <c r="Z91" s="52">
        <f>Z62*Hoja1!Y25</f>
        <v>0</v>
      </c>
      <c r="AA91" s="52">
        <f>AA62*Hoja1!Z25</f>
        <v>0</v>
      </c>
      <c r="AB91" s="52">
        <f>AB62*Hoja1!AA25</f>
        <v>0</v>
      </c>
    </row>
    <row r="92" spans="2:28" x14ac:dyDescent="0.35">
      <c r="B92" s="59" t="s">
        <v>75</v>
      </c>
      <c r="C92" s="81">
        <f>+IFERROR(C71+C75+C85+C86+C90+C91, " ")</f>
        <v>0</v>
      </c>
      <c r="D92" s="81">
        <f t="shared" ref="D92:AB92" si="38">+IFERROR(D71+D75+D85+D86+D90+D91, " ")</f>
        <v>0</v>
      </c>
      <c r="E92" s="81">
        <f t="shared" si="38"/>
        <v>0</v>
      </c>
      <c r="F92" s="81">
        <f t="shared" si="38"/>
        <v>0</v>
      </c>
      <c r="G92" s="81">
        <f t="shared" si="38"/>
        <v>138.77054968630588</v>
      </c>
      <c r="H92" s="81">
        <f t="shared" si="38"/>
        <v>1333.1903845694274</v>
      </c>
      <c r="I92" s="81">
        <f t="shared" si="38"/>
        <v>12.018545755337826</v>
      </c>
      <c r="J92" s="81">
        <f t="shared" si="38"/>
        <v>0</v>
      </c>
      <c r="K92" s="81">
        <f t="shared" si="38"/>
        <v>12.392707741091293</v>
      </c>
      <c r="L92" s="81">
        <f t="shared" si="38"/>
        <v>0</v>
      </c>
      <c r="M92" s="81">
        <f t="shared" si="38"/>
        <v>7582.64913566003</v>
      </c>
      <c r="N92" s="81">
        <f t="shared" si="38"/>
        <v>2323.1089074271954</v>
      </c>
      <c r="O92" s="81">
        <f t="shared" si="38"/>
        <v>1626.8049566152342</v>
      </c>
      <c r="P92" s="81">
        <f t="shared" si="38"/>
        <v>1.1940711115637967</v>
      </c>
      <c r="Q92" s="81">
        <f t="shared" si="38"/>
        <v>63.84733291335062</v>
      </c>
      <c r="R92" s="81">
        <f t="shared" si="38"/>
        <v>1776.4085783036451</v>
      </c>
      <c r="S92" s="81">
        <f t="shared" si="38"/>
        <v>1261.7264509648114</v>
      </c>
      <c r="T92" s="81">
        <f t="shared" si="38"/>
        <v>91.782801864477534</v>
      </c>
      <c r="U92" s="81">
        <f t="shared" si="38"/>
        <v>15.958978761955473</v>
      </c>
      <c r="V92" s="81">
        <f t="shared" si="38"/>
        <v>0</v>
      </c>
      <c r="W92" s="81">
        <f t="shared" si="38"/>
        <v>0</v>
      </c>
      <c r="X92" s="81">
        <f t="shared" si="38"/>
        <v>0</v>
      </c>
      <c r="Y92" s="81">
        <f t="shared" ref="Y92:Z92" si="39">+IFERROR(Y71+Y75+Y85+Y86+Y90+Y91, " ")</f>
        <v>0</v>
      </c>
      <c r="Z92" s="81">
        <f t="shared" si="39"/>
        <v>0</v>
      </c>
      <c r="AA92" s="81">
        <f t="shared" si="38"/>
        <v>0</v>
      </c>
      <c r="AB92" s="81">
        <f t="shared" si="38"/>
        <v>0</v>
      </c>
    </row>
    <row r="93" spans="2:28" x14ac:dyDescent="0.35">
      <c r="B93" s="78" t="s">
        <v>76</v>
      </c>
      <c r="C93" s="52">
        <f>C64*Hoja1!C27</f>
        <v>0</v>
      </c>
      <c r="D93" s="81" t="str">
        <f t="shared" ref="D93" si="40">IFERROR(D92/D63, " ")</f>
        <v xml:space="preserve"> </v>
      </c>
      <c r="E93" s="81">
        <f t="shared" ref="E93" si="41">IFERROR(E92/E63, " ")</f>
        <v>0</v>
      </c>
      <c r="F93" s="81" t="str">
        <f t="shared" ref="F93" si="42">IFERROR(F92/F63, " ")</f>
        <v xml:space="preserve"> </v>
      </c>
      <c r="G93" s="81">
        <f t="shared" ref="G93" si="43">IFERROR(G92/G63, " ")</f>
        <v>0.11241326508437605</v>
      </c>
      <c r="H93" s="81">
        <f t="shared" ref="H93" si="44">IFERROR(H92/H63, " ")</f>
        <v>0.65</v>
      </c>
      <c r="I93" s="81">
        <f t="shared" ref="I93" si="45">IFERROR(I92/I63, " ")</f>
        <v>0.22623059946796709</v>
      </c>
      <c r="J93" s="81" t="str">
        <f t="shared" ref="J93" si="46">IFERROR(J92/J63, " ")</f>
        <v xml:space="preserve"> </v>
      </c>
      <c r="K93" s="81">
        <f t="shared" ref="K93" si="47">IFERROR(K92/K63, " ")</f>
        <v>0.26783081397347808</v>
      </c>
      <c r="L93" s="81" t="str">
        <f t="shared" ref="L93" si="48">IFERROR(L92/L63, " ")</f>
        <v xml:space="preserve"> </v>
      </c>
      <c r="M93" s="81">
        <f t="shared" ref="M93" si="49">IFERROR(M92/M63, " ")</f>
        <v>0.64587922502940986</v>
      </c>
      <c r="N93" s="81">
        <f t="shared" ref="N93" si="50">IFERROR(N92/N63, " ")</f>
        <v>0.37553903500900465</v>
      </c>
      <c r="O93" s="81">
        <f t="shared" ref="O93" si="51">IFERROR(O92/O63, " ")</f>
        <v>0.17999955434210133</v>
      </c>
      <c r="P93" s="81">
        <f t="shared" ref="P93" si="52">IFERROR(P92/P63, " ")</f>
        <v>1.4014455684200677E-2</v>
      </c>
      <c r="Q93" s="81">
        <f t="shared" ref="Q93" si="53">IFERROR(Q92/Q63, " ")</f>
        <v>0.18</v>
      </c>
      <c r="R93" s="81">
        <f t="shared" ref="R93" si="54">IFERROR(R92/R63, " ")</f>
        <v>0.30582616589410933</v>
      </c>
      <c r="S93" s="81">
        <f t="shared" ref="S93" si="55">IFERROR(S92/S63, " ")</f>
        <v>0.63</v>
      </c>
      <c r="T93" s="81">
        <f t="shared" ref="T93" si="56">IFERROR(T92/T63, " ")</f>
        <v>0.65</v>
      </c>
      <c r="U93" s="81">
        <f t="shared" ref="U93" si="57">IFERROR(U92/U63, " ")</f>
        <v>0.19786815529141377</v>
      </c>
      <c r="V93" s="81" t="str">
        <f t="shared" ref="V93" si="58">IFERROR(V92/V63, " ")</f>
        <v xml:space="preserve"> </v>
      </c>
      <c r="W93" s="81" t="str">
        <f t="shared" ref="W93" si="59">IFERROR(W92/W63, " ")</f>
        <v xml:space="preserve"> </v>
      </c>
      <c r="X93" s="81" t="str">
        <f t="shared" ref="X93" si="60">IFERROR(X92/X63, " ")</f>
        <v xml:space="preserve"> </v>
      </c>
      <c r="Y93" s="81" t="str">
        <f t="shared" ref="Y93:Z93" si="61">IFERROR(Y92/Y63, " ")</f>
        <v xml:space="preserve"> </v>
      </c>
      <c r="Z93" s="81" t="str">
        <f t="shared" si="61"/>
        <v xml:space="preserve"> </v>
      </c>
      <c r="AA93" s="81" t="str">
        <f t="shared" ref="AA93" si="62">IFERROR(AA92/AA63, " ")</f>
        <v xml:space="preserve"> </v>
      </c>
      <c r="AB93" s="81" t="str">
        <f t="shared" ref="AB93" si="63">IFERROR(AB92/AB63, " ")</f>
        <v xml:space="preserve"> </v>
      </c>
    </row>
    <row r="95" spans="2:28" ht="18" x14ac:dyDescent="0.35">
      <c r="B95" s="123" t="s">
        <v>143</v>
      </c>
    </row>
    <row r="96" spans="2:28" x14ac:dyDescent="0.35">
      <c r="B96" s="69" t="s">
        <v>130</v>
      </c>
    </row>
    <row r="100" spans="3:28" x14ac:dyDescent="0.35">
      <c r="C100" s="68">
        <f>+C32-C63</f>
        <v>0</v>
      </c>
      <c r="D100" s="68">
        <f t="shared" ref="D100:AB100" si="64">+D32-D63</f>
        <v>0</v>
      </c>
      <c r="E100" s="68">
        <f t="shared" si="64"/>
        <v>0</v>
      </c>
      <c r="F100" s="68">
        <f t="shared" si="64"/>
        <v>0</v>
      </c>
      <c r="G100" s="68">
        <f t="shared" si="64"/>
        <v>0</v>
      </c>
      <c r="H100" s="68">
        <f t="shared" si="64"/>
        <v>0</v>
      </c>
      <c r="I100" s="68">
        <f t="shared" si="64"/>
        <v>0</v>
      </c>
      <c r="J100" s="68">
        <f t="shared" si="64"/>
        <v>0</v>
      </c>
      <c r="K100" s="68">
        <f t="shared" si="64"/>
        <v>0</v>
      </c>
      <c r="L100" s="68">
        <f t="shared" si="64"/>
        <v>0</v>
      </c>
      <c r="M100" s="68">
        <f t="shared" si="64"/>
        <v>0</v>
      </c>
      <c r="N100" s="68">
        <f t="shared" si="64"/>
        <v>0</v>
      </c>
      <c r="O100" s="68">
        <f t="shared" si="64"/>
        <v>0</v>
      </c>
      <c r="P100" s="68">
        <f t="shared" si="64"/>
        <v>0</v>
      </c>
      <c r="Q100" s="68">
        <f t="shared" si="64"/>
        <v>0</v>
      </c>
      <c r="R100" s="68">
        <f t="shared" si="64"/>
        <v>0</v>
      </c>
      <c r="S100" s="68">
        <f t="shared" si="64"/>
        <v>0</v>
      </c>
      <c r="T100" s="68">
        <f t="shared" si="64"/>
        <v>0</v>
      </c>
      <c r="U100" s="68">
        <f t="shared" si="64"/>
        <v>0</v>
      </c>
      <c r="V100" s="68">
        <f t="shared" si="64"/>
        <v>0</v>
      </c>
      <c r="W100" s="68">
        <f t="shared" si="64"/>
        <v>0</v>
      </c>
      <c r="X100" s="68">
        <f t="shared" si="64"/>
        <v>0</v>
      </c>
      <c r="Y100" s="68"/>
      <c r="Z100" s="68"/>
      <c r="AA100" s="68">
        <f t="shared" si="64"/>
        <v>0</v>
      </c>
      <c r="AB100" s="68">
        <f t="shared" si="64"/>
        <v>0</v>
      </c>
    </row>
  </sheetData>
  <mergeCells count="6">
    <mergeCell ref="C1:L1"/>
    <mergeCell ref="M1:AA1"/>
    <mergeCell ref="D37:L37"/>
    <mergeCell ref="M37:AA37"/>
    <mergeCell ref="D66:L66"/>
    <mergeCell ref="M66:AA66"/>
  </mergeCells>
  <printOptions horizontalCentered="1" verticalCentered="1"/>
  <pageMargins left="0.39370078740157483" right="0.39370078740157483" top="0.74803149606299213" bottom="0.74803149606299213" header="0.31496062992125984" footer="0.31496062992125984"/>
  <pageSetup paperSize="9" scale="32" orientation="landscape" horizontalDpi="200" verticalDpi="200" r:id="rId1"/>
  <ignoredErrors>
    <ignoredError sqref="M42:X42 I16:I27 I13:I14 K13:K14 K17:K26 I30:I34 K29:K34 M46:X46 P43:T43 O44:Q44 O45:X45 M56:X56 O47:Q47 P48:Q48 O49:Q50 O51:R51 O52:Q52 P53:Q54 O55:Q55 N61:Q61 M62 P62:X62 S44:X44 U53:X53 S54:X54 T55:X55 S61:X61 T47:X52 V43:X4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H100"/>
  <sheetViews>
    <sheetView showZeros="0" zoomScale="90" zoomScaleNormal="90" workbookViewId="0">
      <pane xSplit="2" ySplit="2" topLeftCell="C3" activePane="bottomRight" state="frozen"/>
      <selection activeCell="AJ35" sqref="AJ35"/>
      <selection pane="topRight" activeCell="AJ35" sqref="AJ35"/>
      <selection pane="bottomLeft" activeCell="AJ35" sqref="AJ35"/>
      <selection pane="bottomRight" activeCell="AJ35" sqref="AJ35"/>
    </sheetView>
  </sheetViews>
  <sheetFormatPr baseColWidth="10" defaultColWidth="11.42578125" defaultRowHeight="15" x14ac:dyDescent="0.35"/>
  <cols>
    <col min="1" max="1" width="2.140625" style="1" customWidth="1"/>
    <col min="2" max="2" width="22.7109375" style="1" customWidth="1"/>
    <col min="3" max="3" width="9.7109375" style="1" customWidth="1"/>
    <col min="4" max="4" width="9.42578125" style="1" customWidth="1"/>
    <col min="5" max="6" width="9.140625" style="1" customWidth="1"/>
    <col min="7" max="7" width="9.5703125" style="1" customWidth="1"/>
    <col min="8" max="8" width="8.5703125" style="1" customWidth="1"/>
    <col min="9" max="9" width="9.140625" style="1" customWidth="1"/>
    <col min="10" max="10" width="9.28515625" style="1" customWidth="1"/>
    <col min="11" max="11" width="10.7109375" style="1" customWidth="1"/>
    <col min="12" max="12" width="11.42578125" style="1" customWidth="1"/>
    <col min="13" max="13" width="10.5703125" style="1" customWidth="1"/>
    <col min="14" max="14" width="9.85546875" style="1" customWidth="1"/>
    <col min="15" max="15" width="12" style="1" customWidth="1"/>
    <col min="16" max="16" width="9.85546875" style="1" customWidth="1"/>
    <col min="17" max="17" width="9.42578125" style="1" customWidth="1"/>
    <col min="18" max="19" width="10.140625" style="1" customWidth="1"/>
    <col min="20" max="20" width="8.7109375" style="1" customWidth="1"/>
    <col min="21" max="21" width="10" style="1" customWidth="1"/>
    <col min="22" max="22" width="9" style="1" customWidth="1"/>
    <col min="23" max="23" width="10.5703125" style="1" customWidth="1"/>
    <col min="24" max="26" width="12.140625" style="1" customWidth="1"/>
    <col min="27" max="27" width="11" style="1" customWidth="1"/>
    <col min="28" max="28" width="9.7109375" style="1" customWidth="1"/>
    <col min="29" max="29" width="7.7109375" style="1" customWidth="1"/>
    <col min="30" max="16384" width="11.42578125" style="1"/>
  </cols>
  <sheetData>
    <row r="1" spans="2:34" x14ac:dyDescent="0.35">
      <c r="C1" s="149" t="s">
        <v>0</v>
      </c>
      <c r="D1" s="150"/>
      <c r="E1" s="150"/>
      <c r="F1" s="150"/>
      <c r="G1" s="150"/>
      <c r="H1" s="150"/>
      <c r="I1" s="150"/>
      <c r="J1" s="150"/>
      <c r="K1" s="150"/>
      <c r="L1" s="151"/>
      <c r="M1" s="149" t="s">
        <v>1</v>
      </c>
      <c r="N1" s="150"/>
      <c r="O1" s="150"/>
      <c r="P1" s="150"/>
      <c r="Q1" s="150"/>
      <c r="R1" s="150"/>
      <c r="S1" s="150"/>
      <c r="T1" s="150"/>
      <c r="U1" s="150"/>
      <c r="V1" s="150"/>
      <c r="W1" s="150"/>
      <c r="X1" s="150"/>
      <c r="Y1" s="150"/>
      <c r="Z1" s="150"/>
      <c r="AA1" s="151"/>
    </row>
    <row r="2" spans="2:34" ht="45.75" customHeight="1" x14ac:dyDescent="0.35">
      <c r="B2" s="2" t="s">
        <v>117</v>
      </c>
      <c r="C2" s="3" t="s">
        <v>83</v>
      </c>
      <c r="D2" s="3" t="s">
        <v>84</v>
      </c>
      <c r="E2" s="3" t="s">
        <v>85</v>
      </c>
      <c r="F2" s="3" t="s">
        <v>86</v>
      </c>
      <c r="G2" s="3" t="s">
        <v>87</v>
      </c>
      <c r="H2" s="113" t="s">
        <v>124</v>
      </c>
      <c r="I2" s="3" t="s">
        <v>89</v>
      </c>
      <c r="J2" s="3" t="s">
        <v>90</v>
      </c>
      <c r="K2" s="3" t="s">
        <v>125</v>
      </c>
      <c r="L2" s="3" t="s">
        <v>10</v>
      </c>
      <c r="M2" s="3" t="s">
        <v>92</v>
      </c>
      <c r="N2" s="3" t="s">
        <v>93</v>
      </c>
      <c r="O2" s="3" t="s">
        <v>94</v>
      </c>
      <c r="P2" s="3" t="s">
        <v>95</v>
      </c>
      <c r="Q2" s="3" t="s">
        <v>96</v>
      </c>
      <c r="R2" s="3" t="s">
        <v>97</v>
      </c>
      <c r="S2" s="3" t="s">
        <v>98</v>
      </c>
      <c r="T2" s="3" t="s">
        <v>99</v>
      </c>
      <c r="U2" s="3" t="s">
        <v>100</v>
      </c>
      <c r="V2" s="3" t="s">
        <v>101</v>
      </c>
      <c r="W2" s="3" t="s">
        <v>126</v>
      </c>
      <c r="X2" s="113" t="s">
        <v>127</v>
      </c>
      <c r="Y2" s="113" t="s">
        <v>128</v>
      </c>
      <c r="Z2" s="113" t="s">
        <v>129</v>
      </c>
      <c r="AA2" s="3" t="s">
        <v>22</v>
      </c>
      <c r="AB2" s="3" t="s">
        <v>23</v>
      </c>
      <c r="AD2" s="19"/>
    </row>
    <row r="3" spans="2:34" hidden="1" x14ac:dyDescent="0.35">
      <c r="B3" s="4"/>
      <c r="C3" s="5" t="s">
        <v>24</v>
      </c>
      <c r="D3" s="5" t="s">
        <v>25</v>
      </c>
      <c r="E3" s="5" t="s">
        <v>26</v>
      </c>
      <c r="F3" s="5" t="s">
        <v>27</v>
      </c>
      <c r="G3" s="5" t="s">
        <v>26</v>
      </c>
      <c r="H3" s="5" t="s">
        <v>26</v>
      </c>
      <c r="I3" s="5" t="s">
        <v>27</v>
      </c>
      <c r="J3" s="5" t="s">
        <v>27</v>
      </c>
      <c r="K3" s="5" t="s">
        <v>26</v>
      </c>
      <c r="L3" s="4"/>
      <c r="M3" s="5" t="s">
        <v>27</v>
      </c>
      <c r="N3" s="5" t="s">
        <v>24</v>
      </c>
      <c r="O3" s="5" t="s">
        <v>24</v>
      </c>
      <c r="P3" s="5" t="s">
        <v>24</v>
      </c>
      <c r="Q3" s="5" t="s">
        <v>24</v>
      </c>
      <c r="R3" s="5" t="s">
        <v>24</v>
      </c>
      <c r="S3" s="5" t="s">
        <v>24</v>
      </c>
      <c r="T3" s="5" t="s">
        <v>26</v>
      </c>
      <c r="U3" s="5" t="s">
        <v>26</v>
      </c>
      <c r="V3" s="5" t="s">
        <v>28</v>
      </c>
      <c r="W3" s="5" t="s">
        <v>24</v>
      </c>
      <c r="X3" s="5" t="s">
        <v>24</v>
      </c>
      <c r="Y3" s="5"/>
      <c r="Z3" s="5"/>
      <c r="AA3" s="4"/>
      <c r="AB3" s="4"/>
    </row>
    <row r="4" spans="2:34" s="12" customFormat="1" hidden="1" x14ac:dyDescent="0.35">
      <c r="B4" s="6" t="s">
        <v>29</v>
      </c>
      <c r="C4" s="7">
        <v>7.1948773150458374</v>
      </c>
      <c r="D4" s="7">
        <v>1.2048408151726546</v>
      </c>
      <c r="E4" s="7">
        <v>1.4285829437369013</v>
      </c>
      <c r="F4" s="7">
        <v>11.629353395161814</v>
      </c>
      <c r="G4" s="7">
        <v>2.7778280621747231</v>
      </c>
      <c r="H4" s="7">
        <v>7.2055094621049687</v>
      </c>
      <c r="I4" s="9">
        <v>11.629533262194677</v>
      </c>
      <c r="J4" s="9">
        <v>11.629533262194677</v>
      </c>
      <c r="K4" s="7">
        <v>7.2055163336125405</v>
      </c>
      <c r="L4" s="8"/>
      <c r="M4" s="9">
        <v>11.629533262194677</v>
      </c>
      <c r="N4" s="9">
        <v>10.753851420746319</v>
      </c>
      <c r="O4" s="9">
        <v>8.0654264876862918</v>
      </c>
      <c r="P4" s="9">
        <v>7.5190456431535262</v>
      </c>
      <c r="Q4" s="9">
        <v>7.5190456431535262</v>
      </c>
      <c r="R4" s="9">
        <v>7.1949347853615295</v>
      </c>
      <c r="S4" s="9">
        <v>6.9929791324213628</v>
      </c>
      <c r="T4" s="9">
        <v>1.47057186586893</v>
      </c>
      <c r="U4" s="9">
        <v>1.4491330687278046</v>
      </c>
      <c r="V4" s="7">
        <v>7.2055094621049687</v>
      </c>
      <c r="W4" s="7">
        <v>7.2055094621049687</v>
      </c>
      <c r="X4" s="7">
        <v>7.2055094621049687</v>
      </c>
      <c r="Y4" s="7">
        <v>7.2055094621049687</v>
      </c>
      <c r="Z4" s="7">
        <v>7.2055094621049687</v>
      </c>
      <c r="AA4" s="10"/>
      <c r="AB4" s="11"/>
    </row>
    <row r="5" spans="2:34" s="12" customFormat="1" hidden="1" x14ac:dyDescent="0.35">
      <c r="B5" s="6"/>
      <c r="C5" s="7"/>
      <c r="D5" s="7"/>
      <c r="E5" s="7"/>
      <c r="F5" s="7"/>
      <c r="G5" s="7"/>
      <c r="H5" s="7"/>
      <c r="I5" s="7"/>
      <c r="J5" s="7"/>
      <c r="K5" s="7"/>
      <c r="L5" s="8"/>
      <c r="M5" s="9"/>
      <c r="N5" s="9"/>
      <c r="O5" s="9"/>
      <c r="P5" s="9"/>
      <c r="Q5" s="9"/>
      <c r="R5" s="9"/>
      <c r="S5" s="9"/>
      <c r="T5" s="9"/>
      <c r="U5" s="9"/>
      <c r="V5" s="7"/>
      <c r="W5" s="7"/>
      <c r="X5" s="7"/>
      <c r="Y5" s="7"/>
      <c r="Z5" s="7"/>
      <c r="AA5" s="10"/>
      <c r="AB5" s="11"/>
    </row>
    <row r="6" spans="2:34" s="19" customFormat="1" ht="17.100000000000001" customHeight="1" x14ac:dyDescent="0.25">
      <c r="B6" s="13" t="s">
        <v>30</v>
      </c>
      <c r="C6" s="14"/>
      <c r="D6" s="14"/>
      <c r="E6" s="14"/>
      <c r="F6" s="14">
        <v>1717.2061569155892</v>
      </c>
      <c r="G6" s="14">
        <v>1474.7563720534574</v>
      </c>
      <c r="H6" s="14">
        <v>2152.742490149617</v>
      </c>
      <c r="I6" s="14">
        <v>57.204727529876749</v>
      </c>
      <c r="J6" s="14"/>
      <c r="K6" s="14">
        <v>58.465182354595846</v>
      </c>
      <c r="L6" s="15"/>
      <c r="M6" s="14">
        <f>SUMIF(M13:M21,"&gt;0")</f>
        <v>14279.391681319974</v>
      </c>
      <c r="N6" s="14">
        <f>SUMIF(N13:N21,"&gt;0")</f>
        <v>462.33220886699695</v>
      </c>
      <c r="O6" s="14">
        <f t="shared" ref="O6:X6" si="0">SUMIF(O13:O21,"&gt;0")</f>
        <v>3839.8155174096983</v>
      </c>
      <c r="P6" s="14">
        <f t="shared" si="0"/>
        <v>86.726977803541175</v>
      </c>
      <c r="Q6" s="14">
        <f t="shared" si="0"/>
        <v>1847.6345271258751</v>
      </c>
      <c r="R6" s="14">
        <f t="shared" si="0"/>
        <v>3155.4116639864169</v>
      </c>
      <c r="S6" s="14">
        <f t="shared" si="0"/>
        <v>5101.7149878161235</v>
      </c>
      <c r="T6" s="14">
        <f t="shared" si="0"/>
        <v>0</v>
      </c>
      <c r="U6" s="14">
        <f t="shared" si="0"/>
        <v>80.025370442919652</v>
      </c>
      <c r="V6" s="14">
        <f t="shared" si="0"/>
        <v>114.90351200350295</v>
      </c>
      <c r="W6" s="14">
        <f t="shared" si="0"/>
        <v>0</v>
      </c>
      <c r="X6" s="14">
        <f t="shared" si="0"/>
        <v>0</v>
      </c>
      <c r="Y6" s="14"/>
      <c r="Z6" s="14"/>
      <c r="AA6" s="16"/>
      <c r="AB6" s="16"/>
      <c r="AC6" s="17"/>
      <c r="AD6" s="18"/>
    </row>
    <row r="7" spans="2:34" s="19" customFormat="1" ht="17.100000000000001" customHeight="1" x14ac:dyDescent="0.25">
      <c r="B7" s="20" t="s">
        <v>31</v>
      </c>
      <c r="C7" s="21">
        <v>15148.093332701994</v>
      </c>
      <c r="D7" s="21">
        <v>313.22617360496025</v>
      </c>
      <c r="E7" s="21">
        <v>689.09767286985129</v>
      </c>
      <c r="F7" s="21"/>
      <c r="G7" s="21"/>
      <c r="H7" s="21"/>
      <c r="I7" s="21"/>
      <c r="J7" s="21"/>
      <c r="K7" s="21"/>
      <c r="L7" s="22"/>
      <c r="M7" s="21"/>
      <c r="N7" s="21">
        <v>5430.3008998990581</v>
      </c>
      <c r="O7" s="21">
        <v>6095.9949304133115</v>
      </c>
      <c r="P7" s="21"/>
      <c r="Q7" s="21">
        <v>1225.8467250849997</v>
      </c>
      <c r="R7" s="21">
        <v>7840.8454058383322</v>
      </c>
      <c r="S7" s="21">
        <v>7325.1728794218088</v>
      </c>
      <c r="T7" s="21">
        <v>93.179270931447888</v>
      </c>
      <c r="U7" s="21"/>
      <c r="V7" s="21"/>
      <c r="W7" s="21">
        <v>0</v>
      </c>
      <c r="X7" s="21">
        <v>275.55190404657628</v>
      </c>
      <c r="Y7" s="21">
        <v>152.67738047619045</v>
      </c>
      <c r="Z7" s="21">
        <v>176.24394307353958</v>
      </c>
      <c r="AA7" s="23"/>
      <c r="AB7" s="23"/>
      <c r="AC7" s="17"/>
    </row>
    <row r="8" spans="2:34" s="19" customFormat="1" ht="17.100000000000001" customHeight="1" x14ac:dyDescent="0.25">
      <c r="B8" s="13" t="s">
        <v>32</v>
      </c>
      <c r="C8" s="14"/>
      <c r="D8" s="14"/>
      <c r="E8" s="14"/>
      <c r="F8" s="14"/>
      <c r="G8" s="14"/>
      <c r="H8" s="14"/>
      <c r="I8" s="14"/>
      <c r="J8" s="14"/>
      <c r="K8" s="14"/>
      <c r="L8" s="15"/>
      <c r="M8" s="14"/>
      <c r="N8" s="14"/>
      <c r="O8" s="14"/>
      <c r="P8" s="14"/>
      <c r="Q8" s="14"/>
      <c r="R8" s="14"/>
      <c r="S8" s="14"/>
      <c r="T8" s="14"/>
      <c r="U8" s="14"/>
      <c r="V8" s="14"/>
      <c r="W8" s="14"/>
      <c r="X8" s="14"/>
      <c r="Y8" s="14"/>
      <c r="Z8" s="14"/>
      <c r="AA8" s="16"/>
      <c r="AB8" s="16"/>
      <c r="AE8" s="73"/>
      <c r="AF8" s="73"/>
      <c r="AG8" s="73"/>
      <c r="AH8" s="73"/>
    </row>
    <row r="9" spans="2:34" s="19" customFormat="1" ht="17.100000000000001" customHeight="1" x14ac:dyDescent="0.25">
      <c r="B9" s="20" t="s">
        <v>33</v>
      </c>
      <c r="C9" s="21">
        <v>-190.66951470200061</v>
      </c>
      <c r="D9" s="21">
        <v>-36.191697969167478</v>
      </c>
      <c r="E9" s="21">
        <v>-19.0507829999999</v>
      </c>
      <c r="F9" s="21"/>
      <c r="G9" s="21"/>
      <c r="H9" s="21"/>
      <c r="I9" s="21"/>
      <c r="J9" s="21"/>
      <c r="K9" s="21"/>
      <c r="L9" s="22"/>
      <c r="M9" s="21"/>
      <c r="N9" s="21">
        <v>-10.931289969188633</v>
      </c>
      <c r="O9" s="21">
        <v>-22.002483458408204</v>
      </c>
      <c r="P9" s="21">
        <v>0</v>
      </c>
      <c r="Q9" s="21">
        <v>0</v>
      </c>
      <c r="R9" s="21">
        <v>-144.01381466379638</v>
      </c>
      <c r="S9" s="21">
        <v>-1.2699999999999993E-2</v>
      </c>
      <c r="T9" s="21"/>
      <c r="U9" s="21"/>
      <c r="V9" s="21"/>
      <c r="W9" s="21"/>
      <c r="X9" s="21"/>
      <c r="Y9" s="21"/>
      <c r="Z9" s="21"/>
      <c r="AA9" s="23"/>
      <c r="AB9" s="23"/>
      <c r="AC9" s="17"/>
      <c r="AE9" s="73"/>
      <c r="AF9" s="73"/>
      <c r="AG9" s="73"/>
      <c r="AH9" s="73"/>
    </row>
    <row r="10" spans="2:34" s="19" customFormat="1" ht="17.100000000000001" customHeight="1" x14ac:dyDescent="0.25">
      <c r="B10" s="13" t="s">
        <v>34</v>
      </c>
      <c r="C10" s="14"/>
      <c r="D10" s="14"/>
      <c r="E10" s="14"/>
      <c r="F10" s="14"/>
      <c r="G10" s="14"/>
      <c r="H10" s="14"/>
      <c r="I10" s="14"/>
      <c r="J10" s="14"/>
      <c r="K10" s="14"/>
      <c r="L10" s="15"/>
      <c r="M10" s="14"/>
      <c r="N10" s="14"/>
      <c r="O10" s="14"/>
      <c r="P10" s="14"/>
      <c r="Q10" s="14"/>
      <c r="R10" s="14"/>
      <c r="S10" s="14"/>
      <c r="T10" s="14"/>
      <c r="U10" s="14"/>
      <c r="V10" s="14"/>
      <c r="W10" s="14"/>
      <c r="X10" s="14"/>
      <c r="Y10" s="14"/>
      <c r="Z10" s="14"/>
      <c r="AA10" s="16"/>
      <c r="AB10" s="16"/>
      <c r="AE10" s="73"/>
      <c r="AF10" s="73"/>
      <c r="AG10" s="73"/>
      <c r="AH10" s="73"/>
    </row>
    <row r="11" spans="2:34" s="19" customFormat="1" ht="17.100000000000001" customHeight="1" x14ac:dyDescent="0.25">
      <c r="B11" s="20" t="s">
        <v>78</v>
      </c>
      <c r="C11" s="21"/>
      <c r="D11" s="21"/>
      <c r="E11" s="21"/>
      <c r="F11" s="21"/>
      <c r="G11" s="21"/>
      <c r="H11" s="21"/>
      <c r="I11" s="21"/>
      <c r="J11" s="21"/>
      <c r="K11" s="21"/>
      <c r="L11" s="21"/>
      <c r="M11" s="21"/>
      <c r="N11" s="21"/>
      <c r="O11" s="21"/>
      <c r="P11" s="21"/>
      <c r="Q11" s="21">
        <v>2886.1028290238091</v>
      </c>
      <c r="R11" s="21"/>
      <c r="S11" s="21"/>
      <c r="T11" s="21"/>
      <c r="U11" s="21"/>
      <c r="V11" s="21"/>
      <c r="W11" s="21"/>
      <c r="X11" s="21"/>
      <c r="Y11" s="21"/>
      <c r="Z11" s="21"/>
      <c r="AA11" s="23"/>
      <c r="AB11" s="23"/>
      <c r="AE11" s="84"/>
      <c r="AF11" s="84"/>
      <c r="AG11" s="84"/>
      <c r="AH11" s="84"/>
    </row>
    <row r="12" spans="2:34" s="19" customFormat="1" ht="17.100000000000001" customHeight="1" thickBot="1" x14ac:dyDescent="0.3">
      <c r="B12" s="24" t="s">
        <v>35</v>
      </c>
      <c r="C12" s="25">
        <f>C6+C7-C8+C9-C10-C11</f>
        <v>14957.423817999994</v>
      </c>
      <c r="D12" s="25">
        <f t="shared" ref="D12:K12" si="1">D6+D7-D8+D9-D10-D11</f>
        <v>277.03447563579277</v>
      </c>
      <c r="E12" s="25">
        <f t="shared" si="1"/>
        <v>670.04688986985138</v>
      </c>
      <c r="F12" s="25">
        <f t="shared" si="1"/>
        <v>1717.2061569155892</v>
      </c>
      <c r="G12" s="25">
        <f t="shared" si="1"/>
        <v>1474.7563720534574</v>
      </c>
      <c r="H12" s="25">
        <f t="shared" si="1"/>
        <v>2152.742490149617</v>
      </c>
      <c r="I12" s="25">
        <f t="shared" si="1"/>
        <v>57.204727529876749</v>
      </c>
      <c r="J12" s="25">
        <f t="shared" si="1"/>
        <v>0</v>
      </c>
      <c r="K12" s="25">
        <f t="shared" si="1"/>
        <v>58.465182354595846</v>
      </c>
      <c r="L12" s="26"/>
      <c r="M12" s="25">
        <f>M6+M7-M8+M9-M10-M11</f>
        <v>14279.391681319974</v>
      </c>
      <c r="N12" s="25">
        <f t="shared" ref="N12:Z12" si="2">N6+N7-N8+N9-N10-N11</f>
        <v>5881.7018187968661</v>
      </c>
      <c r="O12" s="25">
        <f t="shared" si="2"/>
        <v>9913.8079643646015</v>
      </c>
      <c r="P12" s="25">
        <f t="shared" si="2"/>
        <v>86.726977803541175</v>
      </c>
      <c r="Q12" s="25">
        <f t="shared" si="2"/>
        <v>187.37842318706589</v>
      </c>
      <c r="R12" s="25">
        <f t="shared" si="2"/>
        <v>10852.243255160953</v>
      </c>
      <c r="S12" s="25">
        <f t="shared" si="2"/>
        <v>12426.875167237933</v>
      </c>
      <c r="T12" s="25">
        <f t="shared" si="2"/>
        <v>93.179270931447888</v>
      </c>
      <c r="U12" s="25">
        <f t="shared" si="2"/>
        <v>80.025370442919652</v>
      </c>
      <c r="V12" s="25">
        <f t="shared" si="2"/>
        <v>114.90351200350295</v>
      </c>
      <c r="W12" s="25">
        <f t="shared" si="2"/>
        <v>0</v>
      </c>
      <c r="X12" s="25">
        <f t="shared" si="2"/>
        <v>275.55190404657628</v>
      </c>
      <c r="Y12" s="25">
        <f t="shared" si="2"/>
        <v>152.67738047619045</v>
      </c>
      <c r="Z12" s="25">
        <f t="shared" si="2"/>
        <v>176.24394307353958</v>
      </c>
      <c r="AA12" s="27"/>
      <c r="AB12" s="27"/>
      <c r="AC12" s="17"/>
      <c r="AE12" s="73"/>
      <c r="AF12" s="73"/>
      <c r="AG12" s="73"/>
      <c r="AH12" s="73"/>
    </row>
    <row r="13" spans="2:34" s="19" customFormat="1" ht="17.100000000000001" customHeight="1" x14ac:dyDescent="0.25">
      <c r="B13" s="28" t="s">
        <v>36</v>
      </c>
      <c r="C13" s="29">
        <v>-14957.423817999994</v>
      </c>
      <c r="D13" s="29"/>
      <c r="E13" s="29"/>
      <c r="F13" s="29"/>
      <c r="G13" s="29"/>
      <c r="H13" s="29"/>
      <c r="I13" s="29"/>
      <c r="J13" s="29"/>
      <c r="K13" s="29"/>
      <c r="L13" s="30"/>
      <c r="M13" s="29"/>
      <c r="N13" s="29">
        <v>462.33220886699695</v>
      </c>
      <c r="O13" s="29">
        <v>3839.8155174096983</v>
      </c>
      <c r="P13" s="29">
        <v>86.726977803541175</v>
      </c>
      <c r="Q13" s="29">
        <v>1847.6345271258751</v>
      </c>
      <c r="R13" s="90">
        <v>3155.4116639864169</v>
      </c>
      <c r="S13" s="29">
        <v>5101.7149878161235</v>
      </c>
      <c r="T13" s="29"/>
      <c r="U13" s="29"/>
      <c r="V13" s="29">
        <v>114.90351200350295</v>
      </c>
      <c r="W13" s="29"/>
      <c r="X13" s="29"/>
      <c r="Y13" s="29"/>
      <c r="Z13" s="29"/>
      <c r="AA13" s="31"/>
      <c r="AB13" s="31"/>
      <c r="AE13" s="73"/>
      <c r="AF13" s="73"/>
      <c r="AG13" s="73"/>
      <c r="AH13" s="73"/>
    </row>
    <row r="14" spans="2:34" s="19" customFormat="1" ht="17.100000000000001" customHeight="1" x14ac:dyDescent="0.25">
      <c r="B14" s="20" t="s">
        <v>79</v>
      </c>
      <c r="C14" s="21">
        <v>0</v>
      </c>
      <c r="D14" s="21">
        <v>-277.03447563579277</v>
      </c>
      <c r="E14" s="21">
        <v>-517.79000000000008</v>
      </c>
      <c r="F14" s="21">
        <v>-1717.0873512531136</v>
      </c>
      <c r="G14" s="21"/>
      <c r="H14" s="21"/>
      <c r="I14" s="21"/>
      <c r="J14" s="21"/>
      <c r="K14" s="21"/>
      <c r="L14" s="22"/>
      <c r="M14" s="21">
        <v>10973.023409653801</v>
      </c>
      <c r="N14" s="21"/>
      <c r="O14" s="21"/>
      <c r="P14" s="21"/>
      <c r="Q14" s="21"/>
      <c r="R14" s="21">
        <v>-2999.1206308807423</v>
      </c>
      <c r="S14" s="21">
        <v>-6709.7680712528972</v>
      </c>
      <c r="T14" s="21"/>
      <c r="U14" s="21"/>
      <c r="V14" s="21"/>
      <c r="W14" s="21"/>
      <c r="X14" s="21"/>
      <c r="Y14" s="21"/>
      <c r="Z14" s="21"/>
      <c r="AA14" s="23"/>
      <c r="AB14" s="23"/>
      <c r="AE14" s="73"/>
      <c r="AF14" s="73"/>
      <c r="AG14" s="73"/>
      <c r="AH14" s="73"/>
    </row>
    <row r="15" spans="2:34" s="19" customFormat="1" ht="17.100000000000001" customHeight="1" x14ac:dyDescent="0.25">
      <c r="B15" s="13" t="s">
        <v>80</v>
      </c>
      <c r="C15" s="14"/>
      <c r="D15" s="14">
        <v>0</v>
      </c>
      <c r="E15" s="14"/>
      <c r="F15" s="14"/>
      <c r="G15" s="14"/>
      <c r="H15" s="14"/>
      <c r="I15" s="14"/>
      <c r="J15" s="14"/>
      <c r="K15" s="14"/>
      <c r="L15" s="15"/>
      <c r="M15" s="14">
        <v>317.98808059041187</v>
      </c>
      <c r="N15" s="14"/>
      <c r="O15" s="14"/>
      <c r="P15" s="14"/>
      <c r="Q15" s="14"/>
      <c r="R15" s="14">
        <v>-66.54457142857143</v>
      </c>
      <c r="S15" s="14">
        <v>-430.35740418950775</v>
      </c>
      <c r="T15" s="14"/>
      <c r="U15" s="14"/>
      <c r="V15" s="14"/>
      <c r="W15" s="14"/>
      <c r="X15" s="14"/>
      <c r="Y15" s="14"/>
      <c r="Z15" s="14"/>
      <c r="AA15" s="16"/>
      <c r="AB15" s="16"/>
      <c r="AE15" s="73"/>
      <c r="AF15" s="73"/>
      <c r="AG15" s="73"/>
      <c r="AH15" s="73"/>
    </row>
    <row r="16" spans="2:34" s="19" customFormat="1" ht="17.100000000000001" customHeight="1" x14ac:dyDescent="0.25">
      <c r="B16" s="20" t="s">
        <v>37</v>
      </c>
      <c r="C16" s="21"/>
      <c r="D16" s="21"/>
      <c r="E16" s="21"/>
      <c r="F16" s="21">
        <v>-0.11880566247548156</v>
      </c>
      <c r="G16" s="21"/>
      <c r="H16" s="21">
        <v>-155.12101609417812</v>
      </c>
      <c r="I16" s="21"/>
      <c r="J16" s="21"/>
      <c r="K16" s="21">
        <v>-16.656168949269507</v>
      </c>
      <c r="L16" s="22"/>
      <c r="M16" s="21">
        <v>2988.3801910757606</v>
      </c>
      <c r="N16" s="21"/>
      <c r="O16" s="21">
        <v>-140.12237786034041</v>
      </c>
      <c r="P16" s="21"/>
      <c r="Q16" s="21"/>
      <c r="R16" s="21">
        <v>-2977.7477353701729</v>
      </c>
      <c r="S16" s="21">
        <v>-2403.0916929701643</v>
      </c>
      <c r="T16" s="21"/>
      <c r="U16" s="21"/>
      <c r="V16" s="21"/>
      <c r="W16" s="21"/>
      <c r="X16" s="21"/>
      <c r="Y16" s="21"/>
      <c r="Z16" s="21"/>
      <c r="AA16" s="23"/>
      <c r="AB16" s="23"/>
      <c r="AE16" s="73"/>
      <c r="AF16" s="73"/>
      <c r="AG16" s="73"/>
      <c r="AH16" s="73"/>
    </row>
    <row r="17" spans="2:34" s="19" customFormat="1" ht="17.100000000000001" customHeight="1" x14ac:dyDescent="0.25">
      <c r="B17" s="13" t="s">
        <v>38</v>
      </c>
      <c r="C17" s="14"/>
      <c r="D17" s="14"/>
      <c r="E17" s="14"/>
      <c r="F17" s="14"/>
      <c r="G17" s="14"/>
      <c r="H17" s="14"/>
      <c r="I17" s="14"/>
      <c r="J17" s="14"/>
      <c r="K17" s="14"/>
      <c r="L17" s="15"/>
      <c r="M17" s="14"/>
      <c r="N17" s="14"/>
      <c r="O17" s="14"/>
      <c r="P17" s="14"/>
      <c r="Q17" s="14"/>
      <c r="R17" s="14"/>
      <c r="S17" s="14"/>
      <c r="T17" s="14"/>
      <c r="U17" s="14"/>
      <c r="V17" s="14"/>
      <c r="W17" s="14"/>
      <c r="X17" s="14"/>
      <c r="Y17" s="14"/>
      <c r="Z17" s="14"/>
      <c r="AA17" s="16"/>
      <c r="AB17" s="16"/>
      <c r="AE17" s="73"/>
      <c r="AF17" s="73"/>
      <c r="AG17" s="73"/>
      <c r="AH17" s="73"/>
    </row>
    <row r="18" spans="2:34" s="19" customFormat="1" ht="17.100000000000001" customHeight="1" x14ac:dyDescent="0.25">
      <c r="B18" s="20" t="s">
        <v>39</v>
      </c>
      <c r="C18" s="21"/>
      <c r="D18" s="21"/>
      <c r="E18" s="21"/>
      <c r="F18" s="21"/>
      <c r="G18" s="21">
        <v>-280.43838717029013</v>
      </c>
      <c r="H18" s="21"/>
      <c r="I18" s="21"/>
      <c r="J18" s="21"/>
      <c r="K18" s="21"/>
      <c r="L18" s="22"/>
      <c r="M18" s="21"/>
      <c r="N18" s="21"/>
      <c r="O18" s="21"/>
      <c r="P18" s="21"/>
      <c r="Q18" s="21"/>
      <c r="R18" s="21"/>
      <c r="S18" s="21"/>
      <c r="T18" s="21"/>
      <c r="U18" s="21">
        <v>80.025370442919652</v>
      </c>
      <c r="V18" s="21"/>
      <c r="W18" s="21"/>
      <c r="X18" s="21"/>
      <c r="Y18" s="21"/>
      <c r="Z18" s="21"/>
      <c r="AA18" s="23"/>
      <c r="AB18" s="23"/>
    </row>
    <row r="19" spans="2:34" s="19" customFormat="1" ht="17.100000000000001" customHeight="1" x14ac:dyDescent="0.25">
      <c r="B19" s="13" t="s">
        <v>40</v>
      </c>
      <c r="C19" s="14"/>
      <c r="D19" s="14"/>
      <c r="E19" s="14"/>
      <c r="F19" s="14"/>
      <c r="G19" s="14"/>
      <c r="H19" s="14"/>
      <c r="I19" s="14"/>
      <c r="J19" s="14"/>
      <c r="K19" s="14"/>
      <c r="L19" s="15"/>
      <c r="M19" s="14"/>
      <c r="N19" s="14"/>
      <c r="O19" s="14"/>
      <c r="P19" s="14"/>
      <c r="Q19" s="14"/>
      <c r="R19" s="14"/>
      <c r="S19" s="14"/>
      <c r="T19" s="14"/>
      <c r="U19" s="14"/>
      <c r="V19" s="14"/>
      <c r="W19" s="14"/>
      <c r="X19" s="14"/>
      <c r="Y19" s="14"/>
      <c r="Z19" s="14"/>
      <c r="AA19" s="16"/>
      <c r="AB19" s="16"/>
    </row>
    <row r="20" spans="2:34" s="19" customFormat="1" ht="17.100000000000001" customHeight="1" x14ac:dyDescent="0.25">
      <c r="B20" s="20" t="s">
        <v>41</v>
      </c>
      <c r="C20" s="21"/>
      <c r="D20" s="21"/>
      <c r="E20" s="21"/>
      <c r="F20" s="21"/>
      <c r="G20" s="21"/>
      <c r="H20" s="21"/>
      <c r="I20" s="21"/>
      <c r="J20" s="21"/>
      <c r="K20" s="21"/>
      <c r="L20" s="22"/>
      <c r="M20" s="21"/>
      <c r="N20" s="21"/>
      <c r="O20" s="21"/>
      <c r="P20" s="21"/>
      <c r="Q20" s="21"/>
      <c r="R20" s="21"/>
      <c r="S20" s="21"/>
      <c r="T20" s="21"/>
      <c r="U20" s="21"/>
      <c r="V20" s="21"/>
      <c r="W20" s="21"/>
      <c r="X20" s="21"/>
      <c r="Y20" s="21"/>
      <c r="Z20" s="21"/>
      <c r="AA20" s="23"/>
      <c r="AB20" s="23"/>
      <c r="AE20" s="143"/>
      <c r="AF20" s="143"/>
      <c r="AG20" s="143"/>
      <c r="AH20" s="143"/>
    </row>
    <row r="21" spans="2:34" s="19" customFormat="1" ht="17.100000000000001" customHeight="1" x14ac:dyDescent="0.25">
      <c r="B21" s="13" t="s">
        <v>42</v>
      </c>
      <c r="C21" s="14"/>
      <c r="D21" s="14"/>
      <c r="E21" s="14"/>
      <c r="F21" s="14"/>
      <c r="G21" s="14"/>
      <c r="H21" s="14"/>
      <c r="I21" s="14"/>
      <c r="J21" s="14"/>
      <c r="K21" s="14"/>
      <c r="L21" s="15"/>
      <c r="M21" s="14"/>
      <c r="N21" s="14"/>
      <c r="O21" s="14"/>
      <c r="P21" s="14"/>
      <c r="Q21" s="14"/>
      <c r="R21" s="14"/>
      <c r="S21" s="14"/>
      <c r="T21" s="14"/>
      <c r="U21" s="14"/>
      <c r="V21" s="14"/>
      <c r="W21" s="14"/>
      <c r="X21" s="14"/>
      <c r="Y21" s="14"/>
      <c r="Z21" s="14"/>
      <c r="AA21" s="16"/>
      <c r="AB21" s="16"/>
      <c r="AE21" s="143"/>
      <c r="AF21" s="143"/>
      <c r="AG21" s="143"/>
      <c r="AH21" s="143"/>
    </row>
    <row r="22" spans="2:34" s="19" customFormat="1" ht="17.100000000000001" customHeight="1" thickBot="1" x14ac:dyDescent="0.3">
      <c r="B22" s="32" t="s">
        <v>43</v>
      </c>
      <c r="C22" s="33">
        <f>SUM(C13:C21)</f>
        <v>-14957.423817999994</v>
      </c>
      <c r="D22" s="33">
        <f t="shared" ref="D22:K22" si="3">SUM(D13:D21)</f>
        <v>-277.03447563579277</v>
      </c>
      <c r="E22" s="33">
        <f t="shared" si="3"/>
        <v>-517.79000000000008</v>
      </c>
      <c r="F22" s="33">
        <f t="shared" si="3"/>
        <v>-1717.2061569155892</v>
      </c>
      <c r="G22" s="33">
        <f t="shared" si="3"/>
        <v>-280.43838717029013</v>
      </c>
      <c r="H22" s="33">
        <f t="shared" si="3"/>
        <v>-155.12101609417812</v>
      </c>
      <c r="I22" s="33">
        <f t="shared" si="3"/>
        <v>0</v>
      </c>
      <c r="J22" s="33"/>
      <c r="K22" s="33">
        <f t="shared" si="3"/>
        <v>-16.656168949269507</v>
      </c>
      <c r="L22" s="33"/>
      <c r="M22" s="33">
        <f>SUMIF(M13:M21,"&lt;0")</f>
        <v>0</v>
      </c>
      <c r="N22" s="33">
        <f t="shared" ref="N22:Z22" si="4">SUMIF(N13:N21,"&lt;0")</f>
        <v>0</v>
      </c>
      <c r="O22" s="33">
        <f t="shared" si="4"/>
        <v>-140.12237786034041</v>
      </c>
      <c r="P22" s="33">
        <f t="shared" si="4"/>
        <v>0</v>
      </c>
      <c r="Q22" s="33">
        <f t="shared" si="4"/>
        <v>0</v>
      </c>
      <c r="R22" s="33">
        <f t="shared" si="4"/>
        <v>-6043.4129376794863</v>
      </c>
      <c r="S22" s="33">
        <f>SUMIF(S13:S21,"&lt;0")</f>
        <v>-9543.2171684125697</v>
      </c>
      <c r="T22" s="33">
        <f t="shared" si="4"/>
        <v>0</v>
      </c>
      <c r="U22" s="33">
        <f t="shared" si="4"/>
        <v>0</v>
      </c>
      <c r="V22" s="33">
        <f t="shared" si="4"/>
        <v>0</v>
      </c>
      <c r="W22" s="33">
        <f t="shared" si="4"/>
        <v>0</v>
      </c>
      <c r="X22" s="33">
        <f t="shared" si="4"/>
        <v>0</v>
      </c>
      <c r="Y22" s="33">
        <f t="shared" si="4"/>
        <v>0</v>
      </c>
      <c r="Z22" s="33">
        <f t="shared" si="4"/>
        <v>0</v>
      </c>
      <c r="AA22" s="34"/>
      <c r="AB22" s="34"/>
      <c r="AE22" s="143"/>
      <c r="AF22" s="143"/>
      <c r="AG22" s="143"/>
      <c r="AH22" s="143"/>
    </row>
    <row r="23" spans="2:34" s="19" customFormat="1" ht="17.100000000000001" customHeight="1" x14ac:dyDescent="0.25">
      <c r="B23" s="28" t="s">
        <v>44</v>
      </c>
      <c r="C23" s="29"/>
      <c r="D23" s="29">
        <v>0</v>
      </c>
      <c r="E23" s="29"/>
      <c r="F23" s="29"/>
      <c r="G23" s="29"/>
      <c r="H23" s="29"/>
      <c r="I23" s="29"/>
      <c r="J23" s="29"/>
      <c r="K23" s="29"/>
      <c r="L23" s="35"/>
      <c r="M23" s="29">
        <v>696.44428029752385</v>
      </c>
      <c r="N23" s="29"/>
      <c r="O23" s="29">
        <v>29.482135209605222</v>
      </c>
      <c r="P23" s="29"/>
      <c r="Q23" s="29"/>
      <c r="R23" s="29">
        <v>1.01179291113905</v>
      </c>
      <c r="S23" s="29">
        <v>391.6577956245751</v>
      </c>
      <c r="T23" s="29"/>
      <c r="U23" s="29"/>
      <c r="V23" s="29">
        <v>114.90351200350295</v>
      </c>
      <c r="W23" s="29"/>
      <c r="X23" s="29"/>
      <c r="Y23" s="29"/>
      <c r="Z23" s="29"/>
      <c r="AA23" s="31"/>
      <c r="AB23" s="31"/>
      <c r="AE23" s="143"/>
      <c r="AF23" s="143"/>
      <c r="AG23" s="143"/>
      <c r="AH23" s="143"/>
    </row>
    <row r="24" spans="2:34" s="19" customFormat="1" ht="17.100000000000001" customHeight="1" x14ac:dyDescent="0.25">
      <c r="B24" s="20" t="s">
        <v>45</v>
      </c>
      <c r="C24" s="21"/>
      <c r="D24" s="21"/>
      <c r="E24" s="21">
        <v>3.0582000000000025</v>
      </c>
      <c r="F24" s="21"/>
      <c r="G24" s="21"/>
      <c r="H24" s="21"/>
      <c r="I24" s="21"/>
      <c r="J24" s="21"/>
      <c r="K24" s="21"/>
      <c r="L24" s="36"/>
      <c r="M24" s="21">
        <v>1603.7215927269235</v>
      </c>
      <c r="N24" s="21"/>
      <c r="O24" s="21"/>
      <c r="P24" s="21"/>
      <c r="Q24" s="21"/>
      <c r="R24" s="21"/>
      <c r="S24" s="21"/>
      <c r="T24" s="21"/>
      <c r="U24" s="21"/>
      <c r="V24" s="21"/>
      <c r="W24" s="21"/>
      <c r="X24" s="21"/>
      <c r="Y24" s="21"/>
      <c r="Z24" s="21"/>
      <c r="AA24" s="23"/>
      <c r="AB24" s="23"/>
    </row>
    <row r="25" spans="2:34" s="19" customFormat="1" ht="17.100000000000001" customHeight="1" thickBot="1" x14ac:dyDescent="0.3">
      <c r="B25" s="109" t="s">
        <v>46</v>
      </c>
      <c r="C25" s="110">
        <f>IFERROR(C12+C22-C32-C24-C23-C33, " ")</f>
        <v>0</v>
      </c>
      <c r="D25" s="110">
        <f t="shared" ref="D25:Z25" si="5">IFERROR(D12+D22-D32-D24-D23-D33, " ")</f>
        <v>0</v>
      </c>
      <c r="E25" s="110">
        <f t="shared" si="5"/>
        <v>88.353563735696412</v>
      </c>
      <c r="F25" s="110">
        <f t="shared" si="5"/>
        <v>0</v>
      </c>
      <c r="G25" s="110">
        <f t="shared" si="5"/>
        <v>-2.2737367544323206E-13</v>
      </c>
      <c r="H25" s="110">
        <f t="shared" si="5"/>
        <v>2.2737367544323206E-13</v>
      </c>
      <c r="I25" s="110">
        <f t="shared" si="5"/>
        <v>0</v>
      </c>
      <c r="J25" s="110"/>
      <c r="K25" s="110">
        <f t="shared" si="5"/>
        <v>0</v>
      </c>
      <c r="L25" s="110"/>
      <c r="M25" s="110">
        <f t="shared" si="5"/>
        <v>3.4106051316484809E-12</v>
      </c>
      <c r="N25" s="110">
        <f t="shared" si="5"/>
        <v>-50.628705012659339</v>
      </c>
      <c r="O25" s="110">
        <f t="shared" si="5"/>
        <v>1.1368683772161603E-12</v>
      </c>
      <c r="P25" s="110">
        <f t="shared" si="5"/>
        <v>29.775094436321254</v>
      </c>
      <c r="Q25" s="110">
        <f t="shared" si="5"/>
        <v>2.8421709430404007E-13</v>
      </c>
      <c r="R25" s="110">
        <f t="shared" si="5"/>
        <v>1.1690648449302898E-12</v>
      </c>
      <c r="S25" s="110">
        <f t="shared" si="5"/>
        <v>0</v>
      </c>
      <c r="T25" s="110">
        <f t="shared" si="5"/>
        <v>0</v>
      </c>
      <c r="U25" s="110">
        <f t="shared" si="5"/>
        <v>0</v>
      </c>
      <c r="V25" s="110">
        <f t="shared" si="5"/>
        <v>0</v>
      </c>
      <c r="W25" s="110">
        <f t="shared" si="5"/>
        <v>0</v>
      </c>
      <c r="X25" s="110">
        <f t="shared" si="5"/>
        <v>0</v>
      </c>
      <c r="Y25" s="110">
        <f t="shared" si="5"/>
        <v>0</v>
      </c>
      <c r="Z25" s="110">
        <f t="shared" si="5"/>
        <v>0</v>
      </c>
      <c r="AA25" s="110"/>
      <c r="AB25" s="110"/>
      <c r="AE25" s="73"/>
      <c r="AF25" s="73"/>
      <c r="AG25" s="73"/>
      <c r="AH25" s="73"/>
    </row>
    <row r="26" spans="2:34" s="19" customFormat="1" ht="17.100000000000001" customHeight="1" x14ac:dyDescent="0.25">
      <c r="B26" s="118" t="s">
        <v>135</v>
      </c>
      <c r="C26" s="29"/>
      <c r="D26" s="29">
        <v>0</v>
      </c>
      <c r="E26" s="29"/>
      <c r="F26" s="29"/>
      <c r="G26" s="29"/>
      <c r="H26" s="29"/>
      <c r="I26" s="29"/>
      <c r="J26" s="29"/>
      <c r="K26" s="29"/>
      <c r="L26" s="35"/>
      <c r="M26" s="29">
        <v>0</v>
      </c>
      <c r="N26" s="29">
        <v>2210.4955080931181</v>
      </c>
      <c r="O26" s="29">
        <v>8404.2800309342729</v>
      </c>
      <c r="P26" s="29"/>
      <c r="Q26" s="29">
        <v>187.37842318706561</v>
      </c>
      <c r="R26" s="29">
        <v>3610.4990334521221</v>
      </c>
      <c r="S26" s="29"/>
      <c r="T26" s="29"/>
      <c r="U26" s="29"/>
      <c r="V26" s="29"/>
      <c r="W26" s="29">
        <v>0</v>
      </c>
      <c r="X26" s="29"/>
      <c r="Y26" s="29"/>
      <c r="Z26" s="29"/>
      <c r="AA26" s="31"/>
      <c r="AB26" s="31"/>
      <c r="AE26" s="73"/>
      <c r="AF26" s="73"/>
      <c r="AG26" s="73"/>
      <c r="AH26" s="73"/>
    </row>
    <row r="27" spans="2:34" s="19" customFormat="1" ht="17.100000000000001" customHeight="1" x14ac:dyDescent="0.25">
      <c r="B27" s="121" t="s">
        <v>136</v>
      </c>
      <c r="C27" s="21"/>
      <c r="D27" s="21">
        <v>0</v>
      </c>
      <c r="E27" s="21">
        <v>60.845126134154896</v>
      </c>
      <c r="F27" s="21"/>
      <c r="G27" s="21"/>
      <c r="H27" s="21">
        <v>1997.6214740554385</v>
      </c>
      <c r="I27" s="21"/>
      <c r="J27" s="21"/>
      <c r="K27" s="21">
        <v>26.225578204256735</v>
      </c>
      <c r="L27" s="36"/>
      <c r="M27" s="21">
        <v>4623.1350136571873</v>
      </c>
      <c r="N27" s="21">
        <v>290.9120248083475</v>
      </c>
      <c r="O27" s="21">
        <v>6.2452426480570962</v>
      </c>
      <c r="P27" s="21"/>
      <c r="Q27" s="21"/>
      <c r="R27" s="21">
        <v>730.58647741488221</v>
      </c>
      <c r="S27" s="21">
        <v>2492.0002032007883</v>
      </c>
      <c r="T27" s="21">
        <v>93.179270931447888</v>
      </c>
      <c r="U27" s="21"/>
      <c r="V27" s="21"/>
      <c r="W27" s="21"/>
      <c r="X27" s="21"/>
      <c r="Y27" s="21"/>
      <c r="Z27" s="21"/>
      <c r="AA27" s="23"/>
      <c r="AB27" s="37"/>
      <c r="AE27" s="73"/>
      <c r="AF27" s="73"/>
      <c r="AG27" s="73"/>
      <c r="AH27" s="73"/>
    </row>
    <row r="28" spans="2:34" s="19" customFormat="1" ht="17.100000000000001" customHeight="1" x14ac:dyDescent="0.25">
      <c r="B28" s="120" t="s">
        <v>137</v>
      </c>
      <c r="C28" s="14"/>
      <c r="D28" s="14"/>
      <c r="E28" s="14"/>
      <c r="F28" s="14"/>
      <c r="G28" s="14">
        <v>1194.2276582481468</v>
      </c>
      <c r="H28" s="14"/>
      <c r="I28" s="14">
        <v>53.991846901892799</v>
      </c>
      <c r="J28" s="14"/>
      <c r="K28" s="14">
        <v>15.583435201069602</v>
      </c>
      <c r="L28" s="38"/>
      <c r="M28" s="14">
        <v>4289.7899236439953</v>
      </c>
      <c r="N28" s="14">
        <v>2923.9672260631255</v>
      </c>
      <c r="O28" s="14"/>
      <c r="P28" s="14">
        <v>56.951883367219921</v>
      </c>
      <c r="Q28" s="14"/>
      <c r="R28" s="14"/>
      <c r="S28" s="14"/>
      <c r="T28" s="14"/>
      <c r="U28" s="14">
        <v>78.442410725930927</v>
      </c>
      <c r="V28" s="14"/>
      <c r="W28" s="14"/>
      <c r="X28" s="14"/>
      <c r="Y28" s="14"/>
      <c r="Z28" s="14"/>
      <c r="AA28" s="16"/>
      <c r="AB28" s="16"/>
      <c r="AE28" s="73"/>
      <c r="AF28" s="73"/>
      <c r="AG28" s="73"/>
      <c r="AH28" s="73"/>
    </row>
    <row r="29" spans="2:34" s="19" customFormat="1" ht="17.100000000000001" customHeight="1" x14ac:dyDescent="0.25">
      <c r="B29" s="121" t="s">
        <v>138</v>
      </c>
      <c r="C29" s="21"/>
      <c r="D29" s="21"/>
      <c r="E29" s="21"/>
      <c r="F29" s="21"/>
      <c r="G29" s="21">
        <v>9.0326635020698071E-2</v>
      </c>
      <c r="H29" s="21"/>
      <c r="I29" s="21">
        <v>3.2128806279839472</v>
      </c>
      <c r="J29" s="21"/>
      <c r="K29" s="21"/>
      <c r="L29" s="36"/>
      <c r="M29" s="21">
        <v>1980.4147045125442</v>
      </c>
      <c r="N29" s="21">
        <v>404.86541705949412</v>
      </c>
      <c r="O29" s="21">
        <v>0.11610354543433889</v>
      </c>
      <c r="P29" s="21"/>
      <c r="Q29" s="21"/>
      <c r="R29" s="21">
        <v>136.01972649260466</v>
      </c>
      <c r="S29" s="21"/>
      <c r="T29" s="21"/>
      <c r="U29" s="21">
        <v>1.5829597169887251</v>
      </c>
      <c r="V29" s="21"/>
      <c r="W29" s="21"/>
      <c r="X29" s="21"/>
      <c r="Y29" s="21"/>
      <c r="Z29" s="21"/>
      <c r="AA29" s="23"/>
      <c r="AB29" s="23"/>
      <c r="AE29" s="73"/>
      <c r="AF29" s="73"/>
      <c r="AG29" s="73"/>
      <c r="AH29" s="73"/>
    </row>
    <row r="30" spans="2:34" s="19" customFormat="1" ht="17.100000000000001" customHeight="1" x14ac:dyDescent="0.25">
      <c r="B30" s="120" t="s">
        <v>139</v>
      </c>
      <c r="C30" s="14"/>
      <c r="D30" s="14"/>
      <c r="E30" s="14"/>
      <c r="F30" s="14"/>
      <c r="G30" s="14"/>
      <c r="H30" s="14"/>
      <c r="I30" s="14"/>
      <c r="J30" s="14"/>
      <c r="K30" s="14"/>
      <c r="L30" s="38"/>
      <c r="M30" s="14">
        <v>1085.886166481796</v>
      </c>
      <c r="N30" s="14"/>
      <c r="O30" s="14"/>
      <c r="P30" s="14"/>
      <c r="Q30" s="14"/>
      <c r="R30" s="14">
        <v>330.71328721071808</v>
      </c>
      <c r="S30" s="14"/>
      <c r="T30" s="14"/>
      <c r="U30" s="14"/>
      <c r="V30" s="14"/>
      <c r="W30" s="14"/>
      <c r="X30" s="14"/>
      <c r="Y30" s="14"/>
      <c r="Z30" s="14"/>
      <c r="AA30" s="16"/>
      <c r="AB30" s="16"/>
    </row>
    <row r="31" spans="2:34" s="19" customFormat="1" ht="17.100000000000001" customHeight="1" x14ac:dyDescent="0.25">
      <c r="B31" s="121" t="s">
        <v>140</v>
      </c>
      <c r="C31" s="21"/>
      <c r="D31" s="21"/>
      <c r="E31" s="21"/>
      <c r="F31" s="21"/>
      <c r="G31" s="21"/>
      <c r="H31" s="21"/>
      <c r="I31" s="21"/>
      <c r="J31" s="21"/>
      <c r="K31" s="21"/>
      <c r="L31" s="36"/>
      <c r="M31" s="21"/>
      <c r="N31" s="21">
        <v>102.09034778543921</v>
      </c>
      <c r="O31" s="21">
        <v>146.16909209838443</v>
      </c>
      <c r="P31" s="21"/>
      <c r="Q31" s="21"/>
      <c r="R31" s="21"/>
      <c r="S31" s="21"/>
      <c r="T31" s="21"/>
      <c r="U31" s="21"/>
      <c r="V31" s="21"/>
      <c r="W31" s="21"/>
      <c r="X31" s="21"/>
      <c r="Y31" s="21"/>
      <c r="Z31" s="21"/>
      <c r="AA31" s="23"/>
      <c r="AB31" s="23"/>
    </row>
    <row r="32" spans="2:34" s="19" customFormat="1" ht="17.100000000000001" customHeight="1" x14ac:dyDescent="0.25">
      <c r="B32" s="39" t="s">
        <v>51</v>
      </c>
      <c r="C32" s="40">
        <f t="shared" ref="C32:K32" si="6">SUM(C26:C31)</f>
        <v>0</v>
      </c>
      <c r="D32" s="40">
        <f t="shared" si="6"/>
        <v>0</v>
      </c>
      <c r="E32" s="40">
        <f t="shared" si="6"/>
        <v>60.845126134154896</v>
      </c>
      <c r="F32" s="40">
        <f t="shared" si="6"/>
        <v>0</v>
      </c>
      <c r="G32" s="40">
        <f t="shared" si="6"/>
        <v>1194.3179848831676</v>
      </c>
      <c r="H32" s="40">
        <f t="shared" si="6"/>
        <v>1997.6214740554385</v>
      </c>
      <c r="I32" s="40">
        <f t="shared" ref="I32" si="7">SUM(I26:I31)</f>
        <v>57.204727529876749</v>
      </c>
      <c r="J32" s="40"/>
      <c r="K32" s="40">
        <f t="shared" si="6"/>
        <v>41.80901340532634</v>
      </c>
      <c r="L32" s="40"/>
      <c r="M32" s="40">
        <f t="shared" ref="M32:Z32" si="8">SUM(M26:M31)</f>
        <v>11979.225808295523</v>
      </c>
      <c r="N32" s="40">
        <f t="shared" si="8"/>
        <v>5932.3305238095254</v>
      </c>
      <c r="O32" s="40">
        <f t="shared" si="8"/>
        <v>8556.8104692261495</v>
      </c>
      <c r="P32" s="40">
        <f t="shared" si="8"/>
        <v>56.951883367219921</v>
      </c>
      <c r="Q32" s="40">
        <f t="shared" si="8"/>
        <v>187.37842318706561</v>
      </c>
      <c r="R32" s="40">
        <f t="shared" si="8"/>
        <v>4807.8185245703262</v>
      </c>
      <c r="S32" s="40">
        <f t="shared" si="8"/>
        <v>2492.0002032007883</v>
      </c>
      <c r="T32" s="40">
        <f t="shared" si="8"/>
        <v>93.179270931447888</v>
      </c>
      <c r="U32" s="40">
        <f t="shared" si="8"/>
        <v>80.025370442919652</v>
      </c>
      <c r="V32" s="40">
        <f t="shared" si="8"/>
        <v>0</v>
      </c>
      <c r="W32" s="40">
        <f t="shared" si="8"/>
        <v>0</v>
      </c>
      <c r="X32" s="40">
        <f t="shared" si="8"/>
        <v>0</v>
      </c>
      <c r="Y32" s="40">
        <f t="shared" si="8"/>
        <v>0</v>
      </c>
      <c r="Z32" s="40">
        <f t="shared" si="8"/>
        <v>0</v>
      </c>
      <c r="AA32" s="40"/>
      <c r="AB32" s="40"/>
      <c r="AC32" s="71"/>
    </row>
    <row r="33" spans="2:30" s="19" customFormat="1" ht="17.100000000000001" customHeight="1" x14ac:dyDescent="0.25">
      <c r="B33" s="13" t="s">
        <v>52</v>
      </c>
      <c r="C33" s="14"/>
      <c r="D33" s="14"/>
      <c r="E33" s="14"/>
      <c r="F33" s="14"/>
      <c r="G33" s="14"/>
      <c r="H33" s="14"/>
      <c r="I33" s="14"/>
      <c r="J33" s="14"/>
      <c r="K33" s="14"/>
      <c r="L33" s="38"/>
      <c r="M33" s="14"/>
      <c r="N33" s="14"/>
      <c r="O33" s="14">
        <v>1187.3929820685057</v>
      </c>
      <c r="P33" s="14"/>
      <c r="Q33" s="14"/>
      <c r="R33" s="14"/>
      <c r="S33" s="14"/>
      <c r="T33" s="14"/>
      <c r="U33" s="14"/>
      <c r="V33" s="14"/>
      <c r="W33" s="14"/>
      <c r="X33" s="14">
        <v>275.55190404657628</v>
      </c>
      <c r="Y33" s="14">
        <v>152.67738047619045</v>
      </c>
      <c r="Z33" s="14">
        <v>176.24394307353958</v>
      </c>
      <c r="AA33" s="16"/>
      <c r="AB33" s="16"/>
    </row>
    <row r="34" spans="2:30" s="19" customFormat="1" ht="17.100000000000001" customHeight="1" thickBot="1" x14ac:dyDescent="0.3">
      <c r="B34" s="32" t="s">
        <v>53</v>
      </c>
      <c r="C34" s="33">
        <f t="shared" ref="C34:K34" si="9">C33+C32</f>
        <v>0</v>
      </c>
      <c r="D34" s="33">
        <f t="shared" si="9"/>
        <v>0</v>
      </c>
      <c r="E34" s="33">
        <f t="shared" si="9"/>
        <v>60.845126134154896</v>
      </c>
      <c r="F34" s="33">
        <f t="shared" si="9"/>
        <v>0</v>
      </c>
      <c r="G34" s="33">
        <f t="shared" si="9"/>
        <v>1194.3179848831676</v>
      </c>
      <c r="H34" s="33">
        <f t="shared" si="9"/>
        <v>1997.6214740554385</v>
      </c>
      <c r="I34" s="33">
        <f t="shared" si="9"/>
        <v>57.204727529876749</v>
      </c>
      <c r="J34" s="33"/>
      <c r="K34" s="33">
        <f t="shared" si="9"/>
        <v>41.80901340532634</v>
      </c>
      <c r="L34" s="41"/>
      <c r="M34" s="33">
        <f>M33+M32</f>
        <v>11979.225808295523</v>
      </c>
      <c r="N34" s="33">
        <f t="shared" ref="N34:R34" si="10">N33+N32</f>
        <v>5932.3305238095254</v>
      </c>
      <c r="O34" s="33">
        <f t="shared" si="10"/>
        <v>9744.2034512946557</v>
      </c>
      <c r="P34" s="33">
        <f t="shared" si="10"/>
        <v>56.951883367219921</v>
      </c>
      <c r="Q34" s="33">
        <f t="shared" si="10"/>
        <v>187.37842318706561</v>
      </c>
      <c r="R34" s="33">
        <f t="shared" si="10"/>
        <v>4807.8185245703262</v>
      </c>
      <c r="S34" s="33">
        <f>S33+S32</f>
        <v>2492.0002032007883</v>
      </c>
      <c r="T34" s="33">
        <f t="shared" ref="T34:Z34" si="11">T33+T32</f>
        <v>93.179270931447888</v>
      </c>
      <c r="U34" s="33">
        <f t="shared" si="11"/>
        <v>80.025370442919652</v>
      </c>
      <c r="V34" s="33">
        <f t="shared" si="11"/>
        <v>0</v>
      </c>
      <c r="W34" s="33">
        <f t="shared" si="11"/>
        <v>0</v>
      </c>
      <c r="X34" s="33">
        <f t="shared" si="11"/>
        <v>275.55190404657628</v>
      </c>
      <c r="Y34" s="33">
        <f t="shared" si="11"/>
        <v>152.67738047619045</v>
      </c>
      <c r="Z34" s="33">
        <f t="shared" si="11"/>
        <v>176.24394307353958</v>
      </c>
      <c r="AA34" s="33"/>
      <c r="AB34" s="33"/>
    </row>
    <row r="35" spans="2:30" s="19" customFormat="1" ht="17.100000000000001" customHeight="1" x14ac:dyDescent="0.25">
      <c r="B35" s="42" t="s">
        <v>54</v>
      </c>
      <c r="C35" s="43">
        <f>IFERROR(C25/C12, " ")</f>
        <v>0</v>
      </c>
      <c r="D35" s="43">
        <f t="shared" ref="D35:Z35" si="12">IFERROR(D25/D12, " ")</f>
        <v>0</v>
      </c>
      <c r="E35" s="43">
        <f t="shared" si="12"/>
        <v>0.13186176232063107</v>
      </c>
      <c r="F35" s="43">
        <f t="shared" si="12"/>
        <v>0</v>
      </c>
      <c r="G35" s="43">
        <f t="shared" si="12"/>
        <v>-1.5417711003115446E-16</v>
      </c>
      <c r="H35" s="43">
        <f t="shared" si="12"/>
        <v>1.0562047085688797E-16</v>
      </c>
      <c r="I35" s="43">
        <f t="shared" si="12"/>
        <v>0</v>
      </c>
      <c r="J35" s="43"/>
      <c r="K35" s="43">
        <f t="shared" si="12"/>
        <v>0</v>
      </c>
      <c r="L35" s="43"/>
      <c r="M35" s="43">
        <f t="shared" si="12"/>
        <v>2.3884806914500211E-16</v>
      </c>
      <c r="N35" s="43">
        <f t="shared" si="12"/>
        <v>-8.6078326600745152E-3</v>
      </c>
      <c r="O35" s="43">
        <f t="shared" si="12"/>
        <v>1.1467524701937524E-16</v>
      </c>
      <c r="P35" s="43">
        <f t="shared" si="12"/>
        <v>0.34331986644074547</v>
      </c>
      <c r="Q35" s="43">
        <f t="shared" si="12"/>
        <v>1.5168080159384041E-15</v>
      </c>
      <c r="R35" s="43">
        <f t="shared" si="12"/>
        <v>1.077256395238213E-16</v>
      </c>
      <c r="S35" s="43">
        <f t="shared" si="12"/>
        <v>0</v>
      </c>
      <c r="T35" s="43">
        <f t="shared" si="12"/>
        <v>0</v>
      </c>
      <c r="U35" s="43">
        <f t="shared" si="12"/>
        <v>0</v>
      </c>
      <c r="V35" s="43">
        <f t="shared" si="12"/>
        <v>0</v>
      </c>
      <c r="W35" s="43" t="str">
        <f t="shared" si="12"/>
        <v xml:space="preserve"> </v>
      </c>
      <c r="X35" s="43">
        <f t="shared" si="12"/>
        <v>0</v>
      </c>
      <c r="Y35" s="43">
        <f t="shared" si="12"/>
        <v>0</v>
      </c>
      <c r="Z35" s="43">
        <f t="shared" si="12"/>
        <v>0</v>
      </c>
      <c r="AA35" s="43"/>
      <c r="AB35" s="43"/>
    </row>
    <row r="36" spans="2:30" x14ac:dyDescent="0.35">
      <c r="M36" s="44"/>
      <c r="O36" s="44"/>
      <c r="P36" s="44"/>
      <c r="R36" s="44"/>
    </row>
    <row r="37" spans="2:30" x14ac:dyDescent="0.35">
      <c r="D37" s="149" t="s">
        <v>0</v>
      </c>
      <c r="E37" s="150"/>
      <c r="F37" s="150"/>
      <c r="G37" s="150"/>
      <c r="H37" s="150"/>
      <c r="I37" s="150"/>
      <c r="J37" s="150"/>
      <c r="K37" s="150"/>
      <c r="L37" s="151"/>
      <c r="M37" s="152" t="s">
        <v>1</v>
      </c>
      <c r="N37" s="153"/>
      <c r="O37" s="153"/>
      <c r="P37" s="153"/>
      <c r="Q37" s="153"/>
      <c r="R37" s="153"/>
      <c r="S37" s="153"/>
      <c r="T37" s="153"/>
      <c r="U37" s="153"/>
      <c r="V37" s="153"/>
      <c r="W37" s="153"/>
      <c r="X37" s="153"/>
      <c r="Y37" s="153"/>
      <c r="Z37" s="153"/>
      <c r="AA37" s="154"/>
    </row>
    <row r="38" spans="2:30" ht="45.75" customHeight="1" x14ac:dyDescent="0.35">
      <c r="B38" s="2" t="s">
        <v>117</v>
      </c>
      <c r="C38" s="3" t="s">
        <v>83</v>
      </c>
      <c r="D38" s="3" t="s">
        <v>84</v>
      </c>
      <c r="E38" s="3" t="s">
        <v>85</v>
      </c>
      <c r="F38" s="3" t="s">
        <v>86</v>
      </c>
      <c r="G38" s="3" t="s">
        <v>87</v>
      </c>
      <c r="H38" s="113" t="s">
        <v>124</v>
      </c>
      <c r="I38" s="3" t="s">
        <v>89</v>
      </c>
      <c r="J38" s="3" t="s">
        <v>90</v>
      </c>
      <c r="K38" s="3" t="s">
        <v>125</v>
      </c>
      <c r="L38" s="3" t="s">
        <v>10</v>
      </c>
      <c r="M38" s="3" t="s">
        <v>92</v>
      </c>
      <c r="N38" s="3" t="s">
        <v>93</v>
      </c>
      <c r="O38" s="3" t="s">
        <v>94</v>
      </c>
      <c r="P38" s="3" t="s">
        <v>95</v>
      </c>
      <c r="Q38" s="3" t="s">
        <v>96</v>
      </c>
      <c r="R38" s="3" t="s">
        <v>97</v>
      </c>
      <c r="S38" s="3" t="s">
        <v>98</v>
      </c>
      <c r="T38" s="3" t="s">
        <v>99</v>
      </c>
      <c r="U38" s="3" t="s">
        <v>100</v>
      </c>
      <c r="V38" s="3" t="s">
        <v>101</v>
      </c>
      <c r="W38" s="3" t="s">
        <v>126</v>
      </c>
      <c r="X38" s="113" t="s">
        <v>127</v>
      </c>
      <c r="Y38" s="113" t="s">
        <v>128</v>
      </c>
      <c r="Z38" s="113" t="s">
        <v>129</v>
      </c>
      <c r="AA38" s="3" t="s">
        <v>22</v>
      </c>
      <c r="AB38" s="3" t="s">
        <v>23</v>
      </c>
      <c r="AD38" s="19"/>
    </row>
    <row r="39" spans="2:30" x14ac:dyDescent="0.35">
      <c r="B39" s="46" t="s">
        <v>55</v>
      </c>
      <c r="C39" s="47"/>
      <c r="D39" s="47"/>
      <c r="E39" s="47"/>
      <c r="F39" s="47"/>
      <c r="G39" s="47"/>
      <c r="H39" s="47"/>
      <c r="I39" s="47"/>
      <c r="J39" s="47"/>
      <c r="K39" s="47"/>
      <c r="L39" s="47"/>
      <c r="M39" s="48"/>
      <c r="N39" s="47"/>
      <c r="O39" s="48"/>
      <c r="P39" s="48"/>
      <c r="Q39" s="47"/>
      <c r="R39" s="48"/>
      <c r="S39" s="47"/>
      <c r="T39" s="47"/>
      <c r="U39" s="47"/>
      <c r="V39" s="47"/>
      <c r="W39" s="47"/>
      <c r="X39" s="47"/>
      <c r="Y39" s="47"/>
      <c r="Z39" s="47"/>
      <c r="AA39" s="47"/>
      <c r="AB39" s="49"/>
      <c r="AC39" s="50"/>
    </row>
    <row r="40" spans="2:30" x14ac:dyDescent="0.35">
      <c r="B40" s="51" t="s">
        <v>56</v>
      </c>
      <c r="C40" s="52"/>
      <c r="D40" s="52"/>
      <c r="E40" s="52"/>
      <c r="F40" s="4"/>
      <c r="G40" s="52">
        <v>81.125432941519136</v>
      </c>
      <c r="H40" s="52"/>
      <c r="I40" s="52">
        <v>53.991846901892799</v>
      </c>
      <c r="J40" s="52"/>
      <c r="K40" s="52">
        <v>13.355642569984632</v>
      </c>
      <c r="L40" s="53"/>
      <c r="M40" s="54">
        <v>3557.4635517390825</v>
      </c>
      <c r="N40" s="52">
        <v>1922.3064248860292</v>
      </c>
      <c r="O40" s="54"/>
      <c r="P40" s="54">
        <v>23.614167622513399</v>
      </c>
      <c r="Q40" s="52"/>
      <c r="R40" s="54"/>
      <c r="S40" s="52"/>
      <c r="T40" s="52"/>
      <c r="U40" s="52">
        <v>27.273677551221944</v>
      </c>
      <c r="V40" s="52"/>
      <c r="W40" s="52"/>
      <c r="X40" s="52"/>
      <c r="Y40" s="52"/>
      <c r="Z40" s="52"/>
      <c r="AA40" s="53"/>
      <c r="AB40" s="53"/>
      <c r="AC40" s="50"/>
    </row>
    <row r="41" spans="2:30" x14ac:dyDescent="0.35">
      <c r="B41" s="51" t="s">
        <v>57</v>
      </c>
      <c r="C41" s="52"/>
      <c r="D41" s="52"/>
      <c r="E41" s="52"/>
      <c r="F41" s="4"/>
      <c r="G41" s="52">
        <v>1113.1022253066276</v>
      </c>
      <c r="H41" s="52"/>
      <c r="I41" s="4"/>
      <c r="J41" s="4"/>
      <c r="K41" s="52">
        <v>2.2277926310849709</v>
      </c>
      <c r="L41" s="53"/>
      <c r="M41" s="54">
        <v>732.32637190491198</v>
      </c>
      <c r="N41" s="52">
        <v>1001.6608011770966</v>
      </c>
      <c r="O41" s="54"/>
      <c r="P41" s="54">
        <v>33.337715744706522</v>
      </c>
      <c r="Q41" s="52"/>
      <c r="R41" s="54"/>
      <c r="S41" s="52"/>
      <c r="T41" s="52"/>
      <c r="U41" s="52">
        <v>51.168733174708983</v>
      </c>
      <c r="V41" s="52"/>
      <c r="W41" s="52"/>
      <c r="X41" s="52"/>
      <c r="Y41" s="52"/>
      <c r="Z41" s="52"/>
      <c r="AA41" s="53"/>
      <c r="AB41" s="53"/>
      <c r="AC41" s="50"/>
    </row>
    <row r="42" spans="2:30" x14ac:dyDescent="0.35">
      <c r="B42" s="55" t="s">
        <v>58</v>
      </c>
      <c r="C42" s="53"/>
      <c r="D42" s="53"/>
      <c r="E42" s="53"/>
      <c r="F42" s="55"/>
      <c r="G42" s="53">
        <f>SUM(G40:G41)</f>
        <v>1194.2276582481468</v>
      </c>
      <c r="H42" s="52"/>
      <c r="I42" s="53">
        <f t="shared" ref="I42:N42" si="13">SUM(I40:I41)</f>
        <v>53.991846901892799</v>
      </c>
      <c r="J42" s="53"/>
      <c r="K42" s="53">
        <f t="shared" si="13"/>
        <v>15.583435201069602</v>
      </c>
      <c r="L42" s="53"/>
      <c r="M42" s="53">
        <f t="shared" si="13"/>
        <v>4289.7899236439944</v>
      </c>
      <c r="N42" s="53">
        <f t="shared" si="13"/>
        <v>2923.967226063126</v>
      </c>
      <c r="O42" s="54"/>
      <c r="P42" s="53">
        <f>SUM(P40:P41)</f>
        <v>56.951883367219921</v>
      </c>
      <c r="Q42" s="52"/>
      <c r="R42" s="54"/>
      <c r="S42" s="52"/>
      <c r="T42" s="52"/>
      <c r="U42" s="53">
        <f>SUM(U40:U41)</f>
        <v>78.442410725930927</v>
      </c>
      <c r="V42" s="52"/>
      <c r="W42" s="52"/>
      <c r="X42" s="52"/>
      <c r="Y42" s="52"/>
      <c r="Z42" s="52"/>
      <c r="AA42" s="53"/>
      <c r="AB42" s="53"/>
      <c r="AC42" s="50"/>
    </row>
    <row r="43" spans="2:30" x14ac:dyDescent="0.35">
      <c r="B43" s="51" t="s">
        <v>59</v>
      </c>
      <c r="C43" s="52"/>
      <c r="D43" s="52"/>
      <c r="E43" s="52"/>
      <c r="F43" s="4"/>
      <c r="G43" s="4"/>
      <c r="H43" s="52"/>
      <c r="I43" s="52"/>
      <c r="J43" s="52"/>
      <c r="K43" s="52"/>
      <c r="L43" s="53"/>
      <c r="M43" s="54">
        <v>185.40470212124262</v>
      </c>
      <c r="N43" s="52">
        <v>164.86661163767525</v>
      </c>
      <c r="O43" s="54">
        <v>0.11610354543433889</v>
      </c>
      <c r="P43" s="54"/>
      <c r="Q43" s="52"/>
      <c r="R43" s="54"/>
      <c r="S43" s="52"/>
      <c r="T43" s="52"/>
      <c r="U43" s="52">
        <v>1.5829597169887251</v>
      </c>
      <c r="V43" s="52"/>
      <c r="W43" s="52"/>
      <c r="X43" s="52"/>
      <c r="Y43" s="52"/>
      <c r="Z43" s="52"/>
      <c r="AA43" s="53"/>
      <c r="AB43" s="53"/>
      <c r="AC43" s="50"/>
    </row>
    <row r="44" spans="2:30" x14ac:dyDescent="0.35">
      <c r="B44" s="51" t="s">
        <v>60</v>
      </c>
      <c r="C44" s="52"/>
      <c r="D44" s="52"/>
      <c r="E44" s="52"/>
      <c r="F44" s="4"/>
      <c r="G44" s="52">
        <v>9.0326635020698071E-2</v>
      </c>
      <c r="H44" s="52"/>
      <c r="I44" s="52">
        <v>3.2128806279839472</v>
      </c>
      <c r="J44" s="52"/>
      <c r="K44" s="52"/>
      <c r="L44" s="53"/>
      <c r="M44" s="54">
        <v>754.35037747797162</v>
      </c>
      <c r="N44" s="52">
        <v>153.89377190985809</v>
      </c>
      <c r="O44" s="54"/>
      <c r="P44" s="54"/>
      <c r="Q44" s="52"/>
      <c r="R44" s="54">
        <v>136.01972649260466</v>
      </c>
      <c r="S44" s="52"/>
      <c r="T44" s="52"/>
      <c r="U44" s="4"/>
      <c r="V44" s="52"/>
      <c r="W44" s="52"/>
      <c r="X44" s="52"/>
      <c r="Y44" s="52"/>
      <c r="Z44" s="52"/>
      <c r="AA44" s="53"/>
      <c r="AB44" s="53"/>
      <c r="AC44" s="50"/>
    </row>
    <row r="45" spans="2:30" x14ac:dyDescent="0.35">
      <c r="B45" s="51" t="s">
        <v>61</v>
      </c>
      <c r="C45" s="52"/>
      <c r="D45" s="52"/>
      <c r="E45" s="52"/>
      <c r="F45" s="4"/>
      <c r="G45" s="52"/>
      <c r="H45" s="52"/>
      <c r="I45" s="52"/>
      <c r="J45" s="52"/>
      <c r="K45" s="52"/>
      <c r="L45" s="53"/>
      <c r="M45" s="54">
        <v>1040.6596249133297</v>
      </c>
      <c r="N45" s="52">
        <v>86.105033511960784</v>
      </c>
      <c r="O45" s="54"/>
      <c r="P45" s="54"/>
      <c r="Q45" s="52"/>
      <c r="R45" s="54"/>
      <c r="S45" s="52"/>
      <c r="T45" s="52"/>
      <c r="U45" s="52"/>
      <c r="V45" s="52"/>
      <c r="W45" s="52"/>
      <c r="X45" s="52"/>
      <c r="Y45" s="52"/>
      <c r="Z45" s="52"/>
      <c r="AA45" s="53"/>
      <c r="AB45" s="53"/>
      <c r="AC45" s="50"/>
    </row>
    <row r="46" spans="2:30" x14ac:dyDescent="0.35">
      <c r="B46" s="56" t="s">
        <v>141</v>
      </c>
      <c r="C46" s="52"/>
      <c r="D46" s="52"/>
      <c r="E46" s="52"/>
      <c r="F46" s="4"/>
      <c r="G46" s="53">
        <f>SUM(G43:G45)</f>
        <v>9.0326635020698071E-2</v>
      </c>
      <c r="H46" s="52"/>
      <c r="I46" s="53">
        <f>SUM(I43:I45)</f>
        <v>3.2128806279839472</v>
      </c>
      <c r="J46" s="53"/>
      <c r="K46" s="52"/>
      <c r="L46" s="53"/>
      <c r="M46" s="53">
        <f t="shared" ref="M46:X46" si="14">SUM(M43:M45)</f>
        <v>1980.4147045125439</v>
      </c>
      <c r="N46" s="53">
        <f t="shared" si="14"/>
        <v>404.86541705949412</v>
      </c>
      <c r="O46" s="53">
        <f t="shared" si="14"/>
        <v>0.11610354543433889</v>
      </c>
      <c r="P46" s="53">
        <f t="shared" si="14"/>
        <v>0</v>
      </c>
      <c r="Q46" s="53">
        <f t="shared" si="14"/>
        <v>0</v>
      </c>
      <c r="R46" s="53">
        <f t="shared" si="14"/>
        <v>136.01972649260466</v>
      </c>
      <c r="S46" s="53">
        <f t="shared" si="14"/>
        <v>0</v>
      </c>
      <c r="T46" s="53">
        <f t="shared" si="14"/>
        <v>0</v>
      </c>
      <c r="U46" s="53">
        <f t="shared" si="14"/>
        <v>1.5829597169887251</v>
      </c>
      <c r="V46" s="53">
        <f t="shared" si="14"/>
        <v>0</v>
      </c>
      <c r="W46" s="53">
        <f t="shared" si="14"/>
        <v>0</v>
      </c>
      <c r="X46" s="53">
        <f t="shared" si="14"/>
        <v>0</v>
      </c>
      <c r="Y46" s="53"/>
      <c r="Z46" s="53"/>
      <c r="AA46" s="53"/>
      <c r="AB46" s="53"/>
      <c r="AC46" s="50"/>
    </row>
    <row r="47" spans="2:30" x14ac:dyDescent="0.35">
      <c r="B47" s="51" t="s">
        <v>63</v>
      </c>
      <c r="C47" s="52"/>
      <c r="D47" s="52">
        <v>0</v>
      </c>
      <c r="E47" s="52"/>
      <c r="F47" s="4"/>
      <c r="G47" s="52"/>
      <c r="H47" s="52">
        <v>1997.6214740554385</v>
      </c>
      <c r="I47" s="52"/>
      <c r="J47" s="52"/>
      <c r="K47" s="52"/>
      <c r="L47" s="53"/>
      <c r="M47" s="54">
        <v>90.027779985179123</v>
      </c>
      <c r="N47" s="52">
        <v>0</v>
      </c>
      <c r="O47" s="54"/>
      <c r="P47" s="54"/>
      <c r="Q47" s="52"/>
      <c r="R47" s="54">
        <v>117.94494193041228</v>
      </c>
      <c r="S47" s="52">
        <v>0</v>
      </c>
      <c r="T47" s="52"/>
      <c r="U47" s="52"/>
      <c r="V47" s="52"/>
      <c r="W47" s="52"/>
      <c r="X47" s="52"/>
      <c r="Y47" s="52"/>
      <c r="Z47" s="52"/>
      <c r="AA47" s="53"/>
      <c r="AB47" s="53"/>
      <c r="AC47" s="50"/>
    </row>
    <row r="48" spans="2:30" x14ac:dyDescent="0.35">
      <c r="B48" s="51" t="s">
        <v>64</v>
      </c>
      <c r="C48" s="52"/>
      <c r="D48" s="52">
        <v>0</v>
      </c>
      <c r="E48" s="52">
        <v>0</v>
      </c>
      <c r="F48" s="4"/>
      <c r="G48" s="52"/>
      <c r="H48" s="52"/>
      <c r="I48" s="52"/>
      <c r="J48" s="52"/>
      <c r="K48" s="52">
        <v>26.225578204256735</v>
      </c>
      <c r="L48" s="53"/>
      <c r="M48" s="54">
        <v>1127.7576612463611</v>
      </c>
      <c r="N48" s="52">
        <v>145.42757400214097</v>
      </c>
      <c r="O48" s="54">
        <v>5.7760568960839445</v>
      </c>
      <c r="P48" s="54"/>
      <c r="Q48" s="52"/>
      <c r="R48" s="54">
        <v>107.70465123979575</v>
      </c>
      <c r="S48" s="52">
        <v>784.03024408324518</v>
      </c>
      <c r="T48" s="52"/>
      <c r="U48" s="52"/>
      <c r="V48" s="52"/>
      <c r="W48" s="52"/>
      <c r="X48" s="52"/>
      <c r="Y48" s="52"/>
      <c r="Z48" s="52"/>
      <c r="AA48" s="53"/>
      <c r="AB48" s="53"/>
      <c r="AC48" s="50"/>
    </row>
    <row r="49" spans="2:30" x14ac:dyDescent="0.35">
      <c r="B49" s="51" t="s">
        <v>65</v>
      </c>
      <c r="C49" s="52"/>
      <c r="D49" s="52">
        <v>0</v>
      </c>
      <c r="E49" s="52"/>
      <c r="F49" s="4"/>
      <c r="G49" s="52"/>
      <c r="H49" s="52"/>
      <c r="I49" s="52"/>
      <c r="J49" s="52"/>
      <c r="K49" s="52"/>
      <c r="L49" s="53"/>
      <c r="M49" s="54">
        <v>17.787258922207421</v>
      </c>
      <c r="N49" s="52">
        <v>0.77004184869280856</v>
      </c>
      <c r="O49" s="54"/>
      <c r="P49" s="54"/>
      <c r="Q49" s="52"/>
      <c r="R49" s="54">
        <v>0.9833486091676179</v>
      </c>
      <c r="S49" s="52">
        <v>7.3040959333189051</v>
      </c>
      <c r="T49" s="52"/>
      <c r="U49" s="52"/>
      <c r="V49" s="52"/>
      <c r="W49" s="52"/>
      <c r="X49" s="52"/>
      <c r="Y49" s="52"/>
      <c r="Z49" s="52"/>
      <c r="AA49" s="53"/>
      <c r="AB49" s="53"/>
      <c r="AC49" s="50"/>
    </row>
    <row r="50" spans="2:30" x14ac:dyDescent="0.35">
      <c r="B50" s="51" t="s">
        <v>66</v>
      </c>
      <c r="C50" s="52"/>
      <c r="D50" s="52">
        <v>0</v>
      </c>
      <c r="E50" s="52"/>
      <c r="F50" s="4"/>
      <c r="G50" s="52"/>
      <c r="H50" s="52"/>
      <c r="I50" s="52"/>
      <c r="J50" s="52"/>
      <c r="K50" s="52"/>
      <c r="L50" s="53"/>
      <c r="M50" s="54">
        <v>144.61410106318192</v>
      </c>
      <c r="N50" s="52">
        <v>3.0145288766000609E-2</v>
      </c>
      <c r="O50" s="54"/>
      <c r="P50" s="54"/>
      <c r="Q50" s="52"/>
      <c r="R50" s="54">
        <v>7.2234964304411857</v>
      </c>
      <c r="S50" s="52">
        <v>215.22535612579674</v>
      </c>
      <c r="T50" s="52"/>
      <c r="U50" s="52"/>
      <c r="V50" s="52"/>
      <c r="W50" s="52"/>
      <c r="X50" s="52"/>
      <c r="Y50" s="52"/>
      <c r="Z50" s="52"/>
      <c r="AA50" s="53"/>
      <c r="AB50" s="53"/>
      <c r="AC50" s="50"/>
    </row>
    <row r="51" spans="2:30" x14ac:dyDescent="0.35">
      <c r="B51" s="51" t="s">
        <v>67</v>
      </c>
      <c r="C51" s="52"/>
      <c r="D51" s="52"/>
      <c r="E51" s="52"/>
      <c r="F51" s="4"/>
      <c r="G51" s="52"/>
      <c r="H51" s="52"/>
      <c r="I51" s="52"/>
      <c r="J51" s="52"/>
      <c r="K51" s="52"/>
      <c r="L51" s="53"/>
      <c r="M51" s="54">
        <v>177.35270692256768</v>
      </c>
      <c r="N51" s="52">
        <v>10.138880080049528</v>
      </c>
      <c r="O51" s="54"/>
      <c r="P51" s="54"/>
      <c r="Q51" s="52"/>
      <c r="R51" s="54"/>
      <c r="S51" s="52">
        <v>333.40876230851416</v>
      </c>
      <c r="T51" s="52"/>
      <c r="U51" s="52"/>
      <c r="V51" s="52"/>
      <c r="W51" s="52"/>
      <c r="X51" s="52"/>
      <c r="Y51" s="52"/>
      <c r="Z51" s="52"/>
      <c r="AA51" s="53"/>
      <c r="AB51" s="53"/>
      <c r="AC51" s="50"/>
    </row>
    <row r="52" spans="2:30" x14ac:dyDescent="0.35">
      <c r="B52" s="51" t="s">
        <v>68</v>
      </c>
      <c r="C52" s="52"/>
      <c r="D52" s="52">
        <v>0</v>
      </c>
      <c r="E52" s="52"/>
      <c r="F52" s="4"/>
      <c r="G52" s="52"/>
      <c r="H52" s="52"/>
      <c r="I52" s="52"/>
      <c r="J52" s="52"/>
      <c r="K52" s="52"/>
      <c r="L52" s="53"/>
      <c r="M52" s="54">
        <v>522.30192932104615</v>
      </c>
      <c r="N52" s="52">
        <v>0.8360025726601471</v>
      </c>
      <c r="O52" s="54"/>
      <c r="P52" s="54"/>
      <c r="Q52" s="52"/>
      <c r="R52" s="54">
        <v>125.83868818267909</v>
      </c>
      <c r="S52" s="52">
        <v>29.563182606155525</v>
      </c>
      <c r="T52" s="52"/>
      <c r="U52" s="52"/>
      <c r="V52" s="52"/>
      <c r="W52" s="52"/>
      <c r="X52" s="52"/>
      <c r="Y52" s="52"/>
      <c r="Z52" s="52"/>
      <c r="AA52" s="53"/>
      <c r="AB52" s="53"/>
      <c r="AC52" s="50"/>
    </row>
    <row r="53" spans="2:30" x14ac:dyDescent="0.35">
      <c r="B53" s="51" t="s">
        <v>69</v>
      </c>
      <c r="C53" s="52"/>
      <c r="D53" s="52">
        <v>0</v>
      </c>
      <c r="E53" s="52">
        <v>60.845126134154896</v>
      </c>
      <c r="F53" s="4"/>
      <c r="G53" s="52"/>
      <c r="H53" s="52"/>
      <c r="I53" s="52"/>
      <c r="J53" s="52"/>
      <c r="K53" s="52"/>
      <c r="L53" s="53"/>
      <c r="M53" s="54">
        <v>1232.2408432601446</v>
      </c>
      <c r="N53" s="52">
        <v>40.809251193994051</v>
      </c>
      <c r="O53" s="52">
        <v>0.1336630370256997</v>
      </c>
      <c r="P53" s="52"/>
      <c r="Q53" s="52"/>
      <c r="R53" s="54">
        <v>73.811048676016398</v>
      </c>
      <c r="S53" s="52">
        <v>1081.3927940034744</v>
      </c>
      <c r="T53" s="52">
        <v>93.179270931447888</v>
      </c>
      <c r="U53" s="52"/>
      <c r="V53" s="52"/>
      <c r="W53" s="52"/>
      <c r="X53" s="52"/>
      <c r="Y53" s="52"/>
      <c r="Z53" s="52"/>
      <c r="AA53" s="53"/>
      <c r="AB53" s="53"/>
      <c r="AC53" s="50"/>
    </row>
    <row r="54" spans="2:30" x14ac:dyDescent="0.35">
      <c r="B54" s="51" t="s">
        <v>70</v>
      </c>
      <c r="C54" s="52"/>
      <c r="D54" s="52">
        <v>0</v>
      </c>
      <c r="E54" s="52"/>
      <c r="F54" s="4"/>
      <c r="G54" s="52"/>
      <c r="H54" s="52"/>
      <c r="I54" s="52"/>
      <c r="J54" s="52"/>
      <c r="K54" s="52"/>
      <c r="L54" s="53"/>
      <c r="M54" s="54">
        <v>232.47839431493685</v>
      </c>
      <c r="N54" s="52">
        <v>41.234928862740183</v>
      </c>
      <c r="O54" s="52">
        <v>0.33552271494745278</v>
      </c>
      <c r="P54" s="52"/>
      <c r="Q54" s="52"/>
      <c r="R54" s="54">
        <v>23.883854752673958</v>
      </c>
      <c r="S54" s="4"/>
      <c r="T54" s="52"/>
      <c r="U54" s="52"/>
      <c r="V54" s="52"/>
      <c r="W54" s="52"/>
      <c r="X54" s="52"/>
      <c r="Y54" s="52"/>
      <c r="Z54" s="52"/>
      <c r="AA54" s="53"/>
      <c r="AB54" s="53"/>
      <c r="AC54" s="50"/>
    </row>
    <row r="55" spans="2:30" x14ac:dyDescent="0.35">
      <c r="B55" s="51" t="s">
        <v>71</v>
      </c>
      <c r="C55" s="52"/>
      <c r="D55" s="52">
        <v>0</v>
      </c>
      <c r="E55" s="52"/>
      <c r="F55" s="4"/>
      <c r="G55" s="52"/>
      <c r="H55" s="52"/>
      <c r="I55" s="52"/>
      <c r="J55" s="52"/>
      <c r="K55" s="52"/>
      <c r="L55" s="53"/>
      <c r="M55" s="54">
        <v>1078.5743386215634</v>
      </c>
      <c r="N55" s="52">
        <v>51.665200959303824</v>
      </c>
      <c r="O55" s="52"/>
      <c r="P55" s="52"/>
      <c r="Q55" s="52"/>
      <c r="R55" s="54">
        <v>273.19644759369595</v>
      </c>
      <c r="S55" s="52">
        <v>41.075768140283387</v>
      </c>
      <c r="T55" s="52"/>
      <c r="U55" s="52"/>
      <c r="V55" s="52"/>
      <c r="W55" s="52"/>
      <c r="X55" s="52"/>
      <c r="Y55" s="52"/>
      <c r="Z55" s="52"/>
      <c r="AA55" s="53"/>
      <c r="AB55" s="53"/>
      <c r="AC55" s="50"/>
      <c r="AD55" s="57"/>
    </row>
    <row r="56" spans="2:30" x14ac:dyDescent="0.35">
      <c r="B56" s="56" t="s">
        <v>136</v>
      </c>
      <c r="C56" s="52"/>
      <c r="D56" s="53">
        <f>SUM(D47:D55)</f>
        <v>0</v>
      </c>
      <c r="E56" s="53">
        <f t="shared" ref="E56" si="15">SUM(E47:E55)</f>
        <v>60.845126134154896</v>
      </c>
      <c r="F56" s="53">
        <f t="shared" ref="F56:K56" si="16">SUM(F47:F55)</f>
        <v>0</v>
      </c>
      <c r="G56" s="53">
        <f t="shared" si="16"/>
        <v>0</v>
      </c>
      <c r="H56" s="53">
        <f t="shared" si="16"/>
        <v>1997.6214740554385</v>
      </c>
      <c r="I56" s="53">
        <f t="shared" si="16"/>
        <v>0</v>
      </c>
      <c r="J56" s="53"/>
      <c r="K56" s="53">
        <f t="shared" si="16"/>
        <v>26.225578204256735</v>
      </c>
      <c r="L56" s="53"/>
      <c r="M56" s="53">
        <f t="shared" ref="M56:X56" si="17">SUM(M47:M55)</f>
        <v>4623.1350136571882</v>
      </c>
      <c r="N56" s="53">
        <f t="shared" si="17"/>
        <v>290.9120248083475</v>
      </c>
      <c r="O56" s="53">
        <f t="shared" si="17"/>
        <v>6.2452426480570962</v>
      </c>
      <c r="P56" s="53">
        <f t="shared" si="17"/>
        <v>0</v>
      </c>
      <c r="Q56" s="53">
        <f t="shared" si="17"/>
        <v>0</v>
      </c>
      <c r="R56" s="53">
        <f t="shared" si="17"/>
        <v>730.58647741488221</v>
      </c>
      <c r="S56" s="53">
        <f t="shared" si="17"/>
        <v>2492.0002032007883</v>
      </c>
      <c r="T56" s="53">
        <f t="shared" si="17"/>
        <v>93.179270931447888</v>
      </c>
      <c r="U56" s="53">
        <f t="shared" si="17"/>
        <v>0</v>
      </c>
      <c r="V56" s="53">
        <f t="shared" si="17"/>
        <v>0</v>
      </c>
      <c r="W56" s="53">
        <f t="shared" si="17"/>
        <v>0</v>
      </c>
      <c r="X56" s="53">
        <f t="shared" si="17"/>
        <v>0</v>
      </c>
      <c r="Y56" s="53"/>
      <c r="Z56" s="53"/>
      <c r="AA56" s="53"/>
      <c r="AB56" s="53"/>
      <c r="AC56" s="50"/>
      <c r="AD56" s="57"/>
    </row>
    <row r="57" spans="2:30" x14ac:dyDescent="0.35">
      <c r="B57" s="56" t="s">
        <v>135</v>
      </c>
      <c r="C57" s="52">
        <f>+C58+C59+C60</f>
        <v>0</v>
      </c>
      <c r="D57" s="52">
        <f t="shared" ref="D57:O57" si="18">+D58+D59+D60</f>
        <v>0</v>
      </c>
      <c r="E57" s="52">
        <f t="shared" si="18"/>
        <v>0</v>
      </c>
      <c r="F57" s="52">
        <f t="shared" si="18"/>
        <v>0</v>
      </c>
      <c r="G57" s="52">
        <f t="shared" si="18"/>
        <v>0</v>
      </c>
      <c r="H57" s="52">
        <f t="shared" si="18"/>
        <v>0</v>
      </c>
      <c r="I57" s="52">
        <f t="shared" si="18"/>
        <v>0</v>
      </c>
      <c r="J57" s="52">
        <f t="shared" si="18"/>
        <v>0</v>
      </c>
      <c r="K57" s="52">
        <f t="shared" si="18"/>
        <v>0</v>
      </c>
      <c r="L57" s="53"/>
      <c r="M57" s="53">
        <f t="shared" si="18"/>
        <v>0</v>
      </c>
      <c r="N57" s="53">
        <f t="shared" si="18"/>
        <v>2210.4955080931181</v>
      </c>
      <c r="O57" s="53">
        <f t="shared" si="18"/>
        <v>8404.2800309342729</v>
      </c>
      <c r="P57" s="53">
        <f t="shared" ref="P57" si="19">+P58+P59+P60</f>
        <v>0</v>
      </c>
      <c r="Q57" s="53">
        <f t="shared" ref="Q57" si="20">+Q58+Q59+Q60</f>
        <v>187.37842318706561</v>
      </c>
      <c r="R57" s="53">
        <f t="shared" ref="R57" si="21">+R58+R59+R60</f>
        <v>3610.4990334521221</v>
      </c>
      <c r="S57" s="53">
        <f t="shared" ref="S57" si="22">+S58+S59+S60</f>
        <v>0</v>
      </c>
      <c r="T57" s="53">
        <f t="shared" ref="T57" si="23">+T58+T59+T60</f>
        <v>0</v>
      </c>
      <c r="U57" s="53">
        <f t="shared" ref="U57" si="24">+U58+U59+U60</f>
        <v>0</v>
      </c>
      <c r="V57" s="53">
        <f t="shared" ref="V57" si="25">+V58+V59+V60</f>
        <v>0</v>
      </c>
      <c r="W57" s="53">
        <f t="shared" ref="W57" si="26">+W58+W59+W60</f>
        <v>0</v>
      </c>
      <c r="X57" s="53">
        <f t="shared" ref="X57" si="27">+X58+X59+X60</f>
        <v>0</v>
      </c>
      <c r="Y57" s="53">
        <f t="shared" ref="Y57" si="28">+Y58+Y59+Y60</f>
        <v>0</v>
      </c>
      <c r="Z57" s="53">
        <f t="shared" ref="Z57" si="29">+Z58+Z59+Z60</f>
        <v>0</v>
      </c>
      <c r="AA57" s="53"/>
      <c r="AB57" s="53"/>
      <c r="AC57" s="50"/>
    </row>
    <row r="58" spans="2:30" x14ac:dyDescent="0.35">
      <c r="B58" s="51" t="s">
        <v>132</v>
      </c>
      <c r="C58" s="52"/>
      <c r="D58" s="52">
        <v>0</v>
      </c>
      <c r="E58" s="53"/>
      <c r="F58" s="55"/>
      <c r="G58" s="53"/>
      <c r="H58" s="53"/>
      <c r="I58" s="53"/>
      <c r="J58" s="53"/>
      <c r="K58" s="53"/>
      <c r="L58" s="53"/>
      <c r="M58" s="53"/>
      <c r="N58" s="52">
        <v>2210.4955080931181</v>
      </c>
      <c r="O58" s="52">
        <v>8397.7335624009611</v>
      </c>
      <c r="P58" s="53"/>
      <c r="Q58" s="53"/>
      <c r="R58" s="52">
        <v>3610.4990334521221</v>
      </c>
      <c r="S58" s="53"/>
      <c r="T58" s="53"/>
      <c r="U58" s="53"/>
      <c r="V58" s="53"/>
      <c r="W58" s="52">
        <f>W26</f>
        <v>0</v>
      </c>
      <c r="X58" s="53"/>
      <c r="Y58" s="53"/>
      <c r="Z58" s="53"/>
      <c r="AA58" s="53"/>
      <c r="AB58" s="53"/>
      <c r="AC58" s="50"/>
    </row>
    <row r="59" spans="2:30" x14ac:dyDescent="0.35">
      <c r="B59" s="51" t="s">
        <v>133</v>
      </c>
      <c r="C59" s="52"/>
      <c r="D59" s="53"/>
      <c r="E59" s="53"/>
      <c r="F59" s="55"/>
      <c r="G59" s="53"/>
      <c r="H59" s="53"/>
      <c r="I59" s="53"/>
      <c r="J59" s="53"/>
      <c r="K59" s="53"/>
      <c r="L59" s="53"/>
      <c r="M59" s="53"/>
      <c r="N59" s="53"/>
      <c r="O59" s="52">
        <v>6.546468533311236</v>
      </c>
      <c r="P59" s="53"/>
      <c r="Q59" s="52">
        <v>187.37842318706561</v>
      </c>
      <c r="R59" s="53"/>
      <c r="S59" s="53"/>
      <c r="T59" s="53"/>
      <c r="U59" s="53"/>
      <c r="V59" s="53"/>
      <c r="X59" s="53"/>
      <c r="Y59" s="53"/>
      <c r="Z59" s="53"/>
      <c r="AA59" s="53"/>
      <c r="AB59" s="53"/>
      <c r="AC59" s="50"/>
    </row>
    <row r="60" spans="2:30" x14ac:dyDescent="0.35">
      <c r="B60" s="51" t="s">
        <v>134</v>
      </c>
      <c r="C60" s="52"/>
      <c r="D60" s="53"/>
      <c r="E60" s="53"/>
      <c r="F60" s="55"/>
      <c r="G60" s="53"/>
      <c r="H60" s="53"/>
      <c r="I60" s="53"/>
      <c r="J60" s="53"/>
      <c r="K60" s="53"/>
      <c r="L60" s="53"/>
      <c r="M60" s="52">
        <v>0</v>
      </c>
      <c r="N60" s="53"/>
      <c r="O60" s="53"/>
      <c r="P60" s="53"/>
      <c r="Q60" s="53"/>
      <c r="R60" s="53"/>
      <c r="S60" s="53"/>
      <c r="T60" s="53"/>
      <c r="U60" s="53"/>
      <c r="V60" s="53"/>
      <c r="W60" s="53"/>
      <c r="X60" s="53"/>
      <c r="Y60" s="53"/>
      <c r="Z60" s="53"/>
      <c r="AA60" s="53"/>
      <c r="AB60" s="53"/>
      <c r="AC60" s="50"/>
    </row>
    <row r="61" spans="2:30" x14ac:dyDescent="0.35">
      <c r="B61" s="55" t="s">
        <v>139</v>
      </c>
      <c r="C61" s="52"/>
      <c r="D61" s="53"/>
      <c r="E61" s="53"/>
      <c r="F61" s="55"/>
      <c r="G61" s="53"/>
      <c r="H61" s="53"/>
      <c r="I61" s="53"/>
      <c r="J61" s="53"/>
      <c r="K61" s="53"/>
      <c r="L61" s="53"/>
      <c r="M61" s="53">
        <v>1085.886166481796</v>
      </c>
      <c r="N61" s="55"/>
      <c r="O61" s="55"/>
      <c r="P61" s="53"/>
      <c r="Q61" s="53"/>
      <c r="R61" s="53">
        <v>330.71328721071808</v>
      </c>
      <c r="S61" s="53"/>
      <c r="T61" s="53"/>
      <c r="U61" s="53"/>
      <c r="V61" s="53"/>
      <c r="W61" s="53"/>
      <c r="X61" s="53"/>
      <c r="Y61" s="53"/>
      <c r="Z61" s="53"/>
      <c r="AA61" s="53"/>
      <c r="AB61" s="53"/>
      <c r="AC61" s="50"/>
      <c r="AD61" s="57"/>
    </row>
    <row r="62" spans="2:30" x14ac:dyDescent="0.35">
      <c r="B62" s="55" t="s">
        <v>140</v>
      </c>
      <c r="C62" s="52"/>
      <c r="D62" s="53"/>
      <c r="E62" s="53"/>
      <c r="F62" s="55"/>
      <c r="G62" s="53"/>
      <c r="H62" s="53"/>
      <c r="I62" s="53"/>
      <c r="J62" s="53"/>
      <c r="K62" s="53"/>
      <c r="L62" s="53"/>
      <c r="M62" s="53"/>
      <c r="N62" s="53">
        <v>102.09034778543921</v>
      </c>
      <c r="O62" s="53">
        <v>146.16909209838443</v>
      </c>
      <c r="P62" s="53"/>
      <c r="Q62" s="53"/>
      <c r="R62" s="53"/>
      <c r="S62" s="53"/>
      <c r="T62" s="53"/>
      <c r="U62" s="53"/>
      <c r="V62" s="53"/>
      <c r="W62" s="53"/>
      <c r="X62" s="53"/>
      <c r="Y62" s="53"/>
      <c r="Z62" s="53"/>
      <c r="AA62" s="53"/>
      <c r="AB62" s="53"/>
      <c r="AC62" s="58"/>
    </row>
    <row r="63" spans="2:30" ht="15" customHeight="1" x14ac:dyDescent="0.35">
      <c r="B63" s="59" t="s">
        <v>72</v>
      </c>
      <c r="C63" s="59"/>
      <c r="D63" s="60">
        <f>D42+D46+D56+D57+D61+D62</f>
        <v>0</v>
      </c>
      <c r="E63" s="60">
        <f t="shared" ref="E63:Z63" si="30">E42+E46+E56+E57+E61+E62</f>
        <v>60.845126134154896</v>
      </c>
      <c r="F63" s="60">
        <f t="shared" si="30"/>
        <v>0</v>
      </c>
      <c r="G63" s="60">
        <f t="shared" si="30"/>
        <v>1194.3179848831676</v>
      </c>
      <c r="H63" s="60">
        <f t="shared" si="30"/>
        <v>1997.6214740554385</v>
      </c>
      <c r="I63" s="60">
        <f t="shared" si="30"/>
        <v>57.204727529876749</v>
      </c>
      <c r="J63" s="60">
        <f t="shared" si="30"/>
        <v>0</v>
      </c>
      <c r="K63" s="60">
        <f t="shared" si="30"/>
        <v>41.80901340532634</v>
      </c>
      <c r="L63" s="60"/>
      <c r="M63" s="60">
        <f t="shared" si="30"/>
        <v>11979.225808295523</v>
      </c>
      <c r="N63" s="60">
        <f>N42+N46+N56+N57+N61+N62</f>
        <v>5932.3305238095254</v>
      </c>
      <c r="O63" s="60">
        <f t="shared" si="30"/>
        <v>8556.8104692261477</v>
      </c>
      <c r="P63" s="60">
        <f t="shared" si="30"/>
        <v>56.951883367219921</v>
      </c>
      <c r="Q63" s="60">
        <f t="shared" si="30"/>
        <v>187.37842318706561</v>
      </c>
      <c r="R63" s="60">
        <f t="shared" si="30"/>
        <v>4807.8185245703262</v>
      </c>
      <c r="S63" s="60">
        <f t="shared" si="30"/>
        <v>2492.0002032007883</v>
      </c>
      <c r="T63" s="60">
        <f t="shared" si="30"/>
        <v>93.179270931447888</v>
      </c>
      <c r="U63" s="60">
        <f t="shared" si="30"/>
        <v>80.025370442919652</v>
      </c>
      <c r="V63" s="60">
        <f t="shared" si="30"/>
        <v>0</v>
      </c>
      <c r="W63" s="60">
        <f t="shared" si="30"/>
        <v>0</v>
      </c>
      <c r="X63" s="60">
        <f t="shared" si="30"/>
        <v>0</v>
      </c>
      <c r="Y63" s="60">
        <f t="shared" si="30"/>
        <v>0</v>
      </c>
      <c r="Z63" s="60">
        <f t="shared" si="30"/>
        <v>0</v>
      </c>
      <c r="AA63" s="60"/>
      <c r="AB63" s="61"/>
      <c r="AC63" s="50"/>
    </row>
    <row r="64" spans="2:30" s="47" customFormat="1" x14ac:dyDescent="0.35">
      <c r="B64" s="62"/>
      <c r="C64" s="63"/>
      <c r="D64" s="64"/>
      <c r="E64" s="64"/>
      <c r="F64" s="64"/>
      <c r="G64" s="64"/>
      <c r="H64" s="64"/>
      <c r="I64" s="64"/>
      <c r="J64" s="64"/>
      <c r="K64" s="64"/>
      <c r="L64" s="64"/>
      <c r="M64" s="64"/>
      <c r="N64" s="64"/>
      <c r="O64" s="64"/>
      <c r="P64" s="64"/>
      <c r="Q64" s="64"/>
      <c r="R64" s="64"/>
      <c r="S64" s="64"/>
      <c r="T64" s="64"/>
      <c r="U64" s="64"/>
      <c r="V64" s="64"/>
      <c r="W64" s="64"/>
      <c r="X64" s="64"/>
      <c r="Y64" s="64"/>
      <c r="Z64" s="64"/>
      <c r="AA64" s="64"/>
      <c r="AB64" s="65"/>
      <c r="AC64" s="66"/>
    </row>
    <row r="65" spans="2:34" x14ac:dyDescent="0.35">
      <c r="B65" s="70"/>
    </row>
    <row r="66" spans="2:34" x14ac:dyDescent="0.35">
      <c r="D66" s="149" t="s">
        <v>0</v>
      </c>
      <c r="E66" s="150"/>
      <c r="F66" s="150"/>
      <c r="G66" s="150"/>
      <c r="H66" s="150"/>
      <c r="I66" s="150"/>
      <c r="J66" s="150"/>
      <c r="K66" s="150"/>
      <c r="L66" s="151"/>
      <c r="M66" s="152" t="s">
        <v>1</v>
      </c>
      <c r="N66" s="153"/>
      <c r="O66" s="153"/>
      <c r="P66" s="153"/>
      <c r="Q66" s="153"/>
      <c r="R66" s="153"/>
      <c r="S66" s="153"/>
      <c r="T66" s="153"/>
      <c r="U66" s="153"/>
      <c r="V66" s="153"/>
      <c r="W66" s="153"/>
      <c r="X66" s="153"/>
      <c r="Y66" s="153"/>
      <c r="Z66" s="153"/>
      <c r="AA66" s="154"/>
    </row>
    <row r="67" spans="2:34" ht="40.5" x14ac:dyDescent="0.35">
      <c r="B67" s="2" t="s">
        <v>117</v>
      </c>
      <c r="C67" s="3" t="s">
        <v>83</v>
      </c>
      <c r="D67" s="3" t="s">
        <v>84</v>
      </c>
      <c r="E67" s="3" t="s">
        <v>85</v>
      </c>
      <c r="F67" s="3" t="s">
        <v>86</v>
      </c>
      <c r="G67" s="3" t="s">
        <v>87</v>
      </c>
      <c r="H67" s="113" t="s">
        <v>124</v>
      </c>
      <c r="I67" s="3" t="s">
        <v>89</v>
      </c>
      <c r="J67" s="3" t="s">
        <v>90</v>
      </c>
      <c r="K67" s="3" t="s">
        <v>125</v>
      </c>
      <c r="L67" s="3" t="s">
        <v>10</v>
      </c>
      <c r="M67" s="3" t="s">
        <v>92</v>
      </c>
      <c r="N67" s="3" t="s">
        <v>93</v>
      </c>
      <c r="O67" s="3" t="s">
        <v>94</v>
      </c>
      <c r="P67" s="3" t="s">
        <v>95</v>
      </c>
      <c r="Q67" s="3" t="s">
        <v>96</v>
      </c>
      <c r="R67" s="3" t="s">
        <v>97</v>
      </c>
      <c r="S67" s="3" t="s">
        <v>98</v>
      </c>
      <c r="T67" s="3" t="s">
        <v>99</v>
      </c>
      <c r="U67" s="3" t="s">
        <v>100</v>
      </c>
      <c r="V67" s="3" t="s">
        <v>101</v>
      </c>
      <c r="W67" s="3" t="s">
        <v>126</v>
      </c>
      <c r="X67" s="113" t="s">
        <v>127</v>
      </c>
      <c r="Y67" s="113" t="s">
        <v>128</v>
      </c>
      <c r="Z67" s="113" t="s">
        <v>129</v>
      </c>
      <c r="AA67" s="3" t="s">
        <v>22</v>
      </c>
      <c r="AB67" s="3" t="s">
        <v>23</v>
      </c>
      <c r="AD67" s="19"/>
      <c r="AE67" s="19"/>
      <c r="AF67" s="19"/>
      <c r="AG67" s="19"/>
      <c r="AH67" s="19"/>
    </row>
    <row r="68" spans="2:34" x14ac:dyDescent="0.35">
      <c r="B68" s="46" t="s">
        <v>74</v>
      </c>
      <c r="C68" s="47"/>
      <c r="D68" s="47"/>
      <c r="E68" s="47"/>
      <c r="F68" s="47"/>
      <c r="G68" s="47"/>
      <c r="H68" s="47"/>
      <c r="I68" s="47"/>
      <c r="J68" s="47"/>
      <c r="K68" s="47"/>
      <c r="L68" s="47"/>
      <c r="M68" s="48"/>
      <c r="N68" s="47"/>
      <c r="O68" s="48"/>
      <c r="P68" s="48"/>
      <c r="Q68" s="47"/>
      <c r="R68" s="48"/>
      <c r="S68" s="47"/>
      <c r="T68" s="47"/>
      <c r="U68" s="47"/>
      <c r="V68" s="47"/>
      <c r="W68" s="47"/>
      <c r="X68" s="47"/>
      <c r="Y68" s="47"/>
      <c r="Z68" s="47"/>
      <c r="AA68" s="47"/>
      <c r="AB68" s="47"/>
    </row>
    <row r="69" spans="2:34" x14ac:dyDescent="0.35">
      <c r="B69" s="51" t="s">
        <v>81</v>
      </c>
      <c r="C69" s="52">
        <f>C40*Hoja1!C6</f>
        <v>0</v>
      </c>
      <c r="D69" s="52">
        <f>D40*Hoja1!D6</f>
        <v>0</v>
      </c>
      <c r="E69" s="52">
        <f>E40*Hoja1!E6</f>
        <v>0</v>
      </c>
      <c r="F69" s="52">
        <f>F40*Hoja1!F6</f>
        <v>0</v>
      </c>
      <c r="G69" s="52">
        <f>G40*Hoja1!G6</f>
        <v>8.5059068999998395</v>
      </c>
      <c r="H69" s="52">
        <f>H40*Hoja1!H6</f>
        <v>0</v>
      </c>
      <c r="I69" s="52">
        <f>I40*Hoja1!I6</f>
        <v>11.681191599189088</v>
      </c>
      <c r="J69" s="52"/>
      <c r="K69" s="52">
        <f>K40*Hoja1!J6</f>
        <v>1.3355642569984627</v>
      </c>
      <c r="L69" s="52">
        <f>L40*Hoja1!K6</f>
        <v>0</v>
      </c>
      <c r="M69" s="52">
        <f>M40*Hoja1!L6</f>
        <v>1886.843948653262</v>
      </c>
      <c r="N69" s="52">
        <f>N40*Hoja1!M6</f>
        <v>864.05099610851289</v>
      </c>
      <c r="O69" s="52">
        <f>O40*Hoja1!N6</f>
        <v>0</v>
      </c>
      <c r="P69" s="52">
        <f>P40*Hoja1!O6</f>
        <v>0.37181508204020131</v>
      </c>
      <c r="Q69" s="52">
        <f>Q40*Hoja1!P6</f>
        <v>0</v>
      </c>
      <c r="R69" s="52">
        <f>R40*Hoja1!Q6</f>
        <v>0</v>
      </c>
      <c r="S69" s="52">
        <f>S40*Hoja1!R6</f>
        <v>0</v>
      </c>
      <c r="T69" s="52">
        <f>T40*Hoja1!S6</f>
        <v>0</v>
      </c>
      <c r="U69" s="52">
        <f>U40*Hoja1!T6</f>
        <v>5.4221580217850844</v>
      </c>
      <c r="V69" s="52">
        <f>V40*Hoja1!U6</f>
        <v>0</v>
      </c>
      <c r="W69" s="52">
        <f>W40*Hoja1!V6</f>
        <v>0</v>
      </c>
      <c r="X69" s="52">
        <f>X40*Hoja1!W6</f>
        <v>0</v>
      </c>
      <c r="Y69" s="52">
        <f>Y40*Hoja1!X6</f>
        <v>0</v>
      </c>
      <c r="Z69" s="52">
        <f>Z40*Hoja1!Y6</f>
        <v>0</v>
      </c>
      <c r="AA69" s="52">
        <f>AA40*Hoja1!Z6</f>
        <v>0</v>
      </c>
      <c r="AB69" s="52">
        <f>AB40*Hoja1!AA6</f>
        <v>0</v>
      </c>
    </row>
    <row r="70" spans="2:34" x14ac:dyDescent="0.35">
      <c r="B70" s="51" t="s">
        <v>57</v>
      </c>
      <c r="C70" s="52">
        <f>C41*Hoja1!C7</f>
        <v>0</v>
      </c>
      <c r="D70" s="52">
        <f>D41*Hoja1!D7</f>
        <v>0</v>
      </c>
      <c r="E70" s="52">
        <f>E41*Hoja1!E7</f>
        <v>0</v>
      </c>
      <c r="F70" s="52">
        <f>F41*Hoja1!F7</f>
        <v>0</v>
      </c>
      <c r="G70" s="52">
        <f>G41*Hoja1!G7</f>
        <v>125.68806551932656</v>
      </c>
      <c r="H70" s="52">
        <f>H41*Hoja1!H7</f>
        <v>0</v>
      </c>
      <c r="I70" s="52">
        <f>I41*Hoja1!I7</f>
        <v>0</v>
      </c>
      <c r="J70" s="52"/>
      <c r="K70" s="52">
        <f>K41*Hoja1!J7</f>
        <v>0.22277926310849711</v>
      </c>
      <c r="L70" s="52">
        <f>L41*Hoja1!K7</f>
        <v>0</v>
      </c>
      <c r="M70" s="52">
        <f>M41*Hoja1!L7</f>
        <v>366.35697103258798</v>
      </c>
      <c r="N70" s="52">
        <f>N41*Hoja1!M7</f>
        <v>448.66720946480979</v>
      </c>
      <c r="O70" s="52">
        <f>O41*Hoja1!N7</f>
        <v>0</v>
      </c>
      <c r="P70" s="52">
        <f>P41*Hoja1!O7</f>
        <v>0.42633456354146798</v>
      </c>
      <c r="Q70" s="52">
        <f>Q41*Hoja1!P7</f>
        <v>0</v>
      </c>
      <c r="R70" s="52">
        <f>R41*Hoja1!Q7</f>
        <v>0</v>
      </c>
      <c r="S70" s="52">
        <f>S41*Hoja1!R7</f>
        <v>0</v>
      </c>
      <c r="T70" s="52">
        <f>T41*Hoja1!S7</f>
        <v>0</v>
      </c>
      <c r="U70" s="52">
        <f>U41*Hoja1!T7</f>
        <v>10.233746634941795</v>
      </c>
      <c r="V70" s="52">
        <f>V41*Hoja1!U7</f>
        <v>0</v>
      </c>
      <c r="W70" s="52">
        <f>W41*Hoja1!V7</f>
        <v>0</v>
      </c>
      <c r="X70" s="52">
        <f>X41*Hoja1!W7</f>
        <v>0</v>
      </c>
      <c r="Y70" s="52">
        <f>Y41*Hoja1!X7</f>
        <v>0</v>
      </c>
      <c r="Z70" s="52">
        <f>Z41*Hoja1!Y7</f>
        <v>0</v>
      </c>
      <c r="AA70" s="52">
        <f>AA41*Hoja1!Z7</f>
        <v>0</v>
      </c>
      <c r="AB70" s="52">
        <f>AB41*Hoja1!AA7</f>
        <v>0</v>
      </c>
    </row>
    <row r="71" spans="2:34" x14ac:dyDescent="0.35">
      <c r="B71" s="55" t="s">
        <v>58</v>
      </c>
      <c r="C71" s="53">
        <f>SUM(C69:C70)</f>
        <v>0</v>
      </c>
      <c r="D71" s="53">
        <f t="shared" ref="D71:AA71" si="31">SUM(D69:D70)</f>
        <v>0</v>
      </c>
      <c r="E71" s="53">
        <f t="shared" si="31"/>
        <v>0</v>
      </c>
      <c r="F71" s="53">
        <f t="shared" si="31"/>
        <v>0</v>
      </c>
      <c r="G71" s="53">
        <f t="shared" si="31"/>
        <v>134.1939724193264</v>
      </c>
      <c r="H71" s="53">
        <f t="shared" si="31"/>
        <v>0</v>
      </c>
      <c r="I71" s="53">
        <f t="shared" si="31"/>
        <v>11.681191599189088</v>
      </c>
      <c r="J71" s="53">
        <f t="shared" si="31"/>
        <v>0</v>
      </c>
      <c r="K71" s="53">
        <f t="shared" si="31"/>
        <v>1.5583435201069598</v>
      </c>
      <c r="L71" s="53">
        <f t="shared" si="31"/>
        <v>0</v>
      </c>
      <c r="M71" s="53">
        <f t="shared" si="31"/>
        <v>2253.2009196858498</v>
      </c>
      <c r="N71" s="53">
        <f t="shared" si="31"/>
        <v>1312.7182055733226</v>
      </c>
      <c r="O71" s="53">
        <f t="shared" si="31"/>
        <v>0</v>
      </c>
      <c r="P71" s="53">
        <f t="shared" si="31"/>
        <v>0.79814964558166923</v>
      </c>
      <c r="Q71" s="53">
        <f t="shared" si="31"/>
        <v>0</v>
      </c>
      <c r="R71" s="53">
        <f t="shared" si="31"/>
        <v>0</v>
      </c>
      <c r="S71" s="53">
        <f t="shared" si="31"/>
        <v>0</v>
      </c>
      <c r="T71" s="53">
        <f t="shared" si="31"/>
        <v>0</v>
      </c>
      <c r="U71" s="53">
        <f t="shared" si="31"/>
        <v>15.655904656726879</v>
      </c>
      <c r="V71" s="53">
        <f t="shared" si="31"/>
        <v>0</v>
      </c>
      <c r="W71" s="53">
        <f t="shared" si="31"/>
        <v>0</v>
      </c>
      <c r="X71" s="53">
        <f t="shared" si="31"/>
        <v>0</v>
      </c>
      <c r="Y71" s="53">
        <f t="shared" ref="Y71:Z71" si="32">SUM(Y69:Y70)</f>
        <v>0</v>
      </c>
      <c r="Z71" s="53">
        <f t="shared" si="32"/>
        <v>0</v>
      </c>
      <c r="AA71" s="53">
        <f t="shared" si="31"/>
        <v>0</v>
      </c>
      <c r="AB71" s="53">
        <f>AB42*Hoja1!AA8</f>
        <v>0</v>
      </c>
    </row>
    <row r="72" spans="2:34" x14ac:dyDescent="0.35">
      <c r="B72" s="51" t="s">
        <v>59</v>
      </c>
      <c r="C72" s="52">
        <f>C43*Hoja1!C9</f>
        <v>0</v>
      </c>
      <c r="D72" s="52">
        <f>D43*Hoja1!D9</f>
        <v>0</v>
      </c>
      <c r="E72" s="52">
        <f>E43*Hoja1!E9</f>
        <v>0</v>
      </c>
      <c r="F72" s="52">
        <f>F43*Hoja1!F9</f>
        <v>0</v>
      </c>
      <c r="G72" s="52">
        <f>G43*Hoja1!G9</f>
        <v>0</v>
      </c>
      <c r="H72" s="52">
        <f>H43*Hoja1!H9</f>
        <v>0</v>
      </c>
      <c r="I72" s="52">
        <f>I43*Hoja1!I9</f>
        <v>0</v>
      </c>
      <c r="J72" s="52"/>
      <c r="K72" s="52">
        <f>K43*Hoja1!J9</f>
        <v>0</v>
      </c>
      <c r="L72" s="52">
        <f>L43*Hoja1!K9</f>
        <v>0</v>
      </c>
      <c r="M72" s="52">
        <f>M43*Hoja1!L9</f>
        <v>112.07158251850976</v>
      </c>
      <c r="N72" s="52">
        <f>N43*Hoja1!M9</f>
        <v>74.189975236953856</v>
      </c>
      <c r="O72" s="52">
        <f>O43*Hoja1!N9</f>
        <v>1.6370599906241783E-2</v>
      </c>
      <c r="P72" s="52">
        <f>P43*Hoja1!O9</f>
        <v>0</v>
      </c>
      <c r="Q72" s="52">
        <f>Q43*Hoja1!P9</f>
        <v>0</v>
      </c>
      <c r="R72" s="52">
        <f>R43*Hoja1!Q9</f>
        <v>0</v>
      </c>
      <c r="S72" s="52">
        <f>S43*Hoja1!R9</f>
        <v>0</v>
      </c>
      <c r="T72" s="52">
        <f>T43*Hoja1!S9</f>
        <v>0</v>
      </c>
      <c r="U72" s="52">
        <f>U43*Hoja1!T9</f>
        <v>0.15829597169887252</v>
      </c>
      <c r="V72" s="52">
        <f>V43*Hoja1!U9</f>
        <v>0</v>
      </c>
      <c r="W72" s="52">
        <f>W43*Hoja1!V9</f>
        <v>0</v>
      </c>
      <c r="X72" s="52">
        <f>X43*Hoja1!W9</f>
        <v>0</v>
      </c>
      <c r="Y72" s="52">
        <f>Y43*Hoja1!X9</f>
        <v>0</v>
      </c>
      <c r="Z72" s="52">
        <f>Z43*Hoja1!Y9</f>
        <v>0</v>
      </c>
      <c r="AA72" s="52">
        <f>AA43*Hoja1!Z9</f>
        <v>0</v>
      </c>
      <c r="AB72" s="52">
        <f>AB43*Hoja1!AA9</f>
        <v>0</v>
      </c>
    </row>
    <row r="73" spans="2:34" x14ac:dyDescent="0.35">
      <c r="B73" s="51" t="s">
        <v>60</v>
      </c>
      <c r="C73" s="52">
        <f>C44*Hoja1!C10</f>
        <v>0</v>
      </c>
      <c r="D73" s="52">
        <f>D44*Hoja1!D10</f>
        <v>0</v>
      </c>
      <c r="E73" s="52">
        <f>E44*Hoja1!E10</f>
        <v>0</v>
      </c>
      <c r="F73" s="52">
        <f>F44*Hoja1!F10</f>
        <v>0</v>
      </c>
      <c r="G73" s="52">
        <f>G44*Hoja1!G10</f>
        <v>1.4498259156154984E-2</v>
      </c>
      <c r="H73" s="52">
        <f>H44*Hoja1!H10</f>
        <v>0</v>
      </c>
      <c r="I73" s="52">
        <f>I44*Hoja1!I10</f>
        <v>1.2851522511935789</v>
      </c>
      <c r="J73" s="52"/>
      <c r="K73" s="52">
        <f>K44*Hoja1!J10</f>
        <v>0</v>
      </c>
      <c r="L73" s="52">
        <f>L44*Hoja1!K10</f>
        <v>0</v>
      </c>
      <c r="M73" s="52">
        <f>M44*Hoja1!L10</f>
        <v>448.21575217520308</v>
      </c>
      <c r="N73" s="52">
        <f>N44*Hoja1!M10</f>
        <v>69.405520604612974</v>
      </c>
      <c r="O73" s="52">
        <f>O44*Hoja1!N10</f>
        <v>0</v>
      </c>
      <c r="P73" s="52">
        <f>P44*Hoja1!O10</f>
        <v>0</v>
      </c>
      <c r="Q73" s="52">
        <f>Q44*Hoja1!P10</f>
        <v>0</v>
      </c>
      <c r="R73" s="52">
        <f>R44*Hoja1!Q10</f>
        <v>96.90546839914893</v>
      </c>
      <c r="S73" s="52">
        <f>S44*Hoja1!R10</f>
        <v>0</v>
      </c>
      <c r="T73" s="52">
        <f>T44*Hoja1!S10</f>
        <v>0</v>
      </c>
      <c r="U73" s="52">
        <f>U44*Hoja1!T10</f>
        <v>0</v>
      </c>
      <c r="V73" s="52">
        <f>V44*Hoja1!U10</f>
        <v>0</v>
      </c>
      <c r="W73" s="52">
        <f>W44*Hoja1!V10</f>
        <v>0</v>
      </c>
      <c r="X73" s="52">
        <f>X44*Hoja1!W10</f>
        <v>0</v>
      </c>
      <c r="Y73" s="52">
        <f>Y44*Hoja1!X10</f>
        <v>0</v>
      </c>
      <c r="Z73" s="52">
        <f>Z44*Hoja1!Y10</f>
        <v>0</v>
      </c>
      <c r="AA73" s="52">
        <f>AA44*Hoja1!Z10</f>
        <v>0</v>
      </c>
      <c r="AB73" s="52">
        <f>AB44*Hoja1!AA10</f>
        <v>0</v>
      </c>
    </row>
    <row r="74" spans="2:34" x14ac:dyDescent="0.35">
      <c r="B74" s="51" t="s">
        <v>61</v>
      </c>
      <c r="C74" s="52">
        <f>C45*Hoja1!C11</f>
        <v>0</v>
      </c>
      <c r="D74" s="52">
        <f>D45*Hoja1!D11</f>
        <v>0</v>
      </c>
      <c r="E74" s="52">
        <f>E45*Hoja1!E11</f>
        <v>0</v>
      </c>
      <c r="F74" s="52">
        <f>F45*Hoja1!F11</f>
        <v>0</v>
      </c>
      <c r="G74" s="52">
        <f>G45*Hoja1!G11</f>
        <v>0</v>
      </c>
      <c r="H74" s="52">
        <f>H45*Hoja1!H11</f>
        <v>0</v>
      </c>
      <c r="I74" s="52">
        <f>I45*Hoja1!I11</f>
        <v>0</v>
      </c>
      <c r="J74" s="52"/>
      <c r="K74" s="52">
        <f>K45*Hoja1!J11</f>
        <v>0</v>
      </c>
      <c r="L74" s="52">
        <f>L45*Hoja1!K11</f>
        <v>0</v>
      </c>
      <c r="M74" s="52">
        <f>M45*Hoja1!L11</f>
        <v>469.32084028191304</v>
      </c>
      <c r="N74" s="52">
        <f>N45*Hoja1!M11</f>
        <v>43.052516755980392</v>
      </c>
      <c r="O74" s="52">
        <f>O45*Hoja1!N11</f>
        <v>0</v>
      </c>
      <c r="P74" s="52">
        <f>P45*Hoja1!O11</f>
        <v>0</v>
      </c>
      <c r="Q74" s="52">
        <f>Q45*Hoja1!P11</f>
        <v>0</v>
      </c>
      <c r="R74" s="52">
        <f>R45*Hoja1!Q11</f>
        <v>0</v>
      </c>
      <c r="S74" s="52">
        <f>S45*Hoja1!R11</f>
        <v>0</v>
      </c>
      <c r="T74" s="52">
        <f>T45*Hoja1!S11</f>
        <v>0</v>
      </c>
      <c r="U74" s="52">
        <f>U45*Hoja1!T11</f>
        <v>0</v>
      </c>
      <c r="V74" s="52">
        <f>V45*Hoja1!U11</f>
        <v>0</v>
      </c>
      <c r="W74" s="52">
        <f>W45*Hoja1!V11</f>
        <v>0</v>
      </c>
      <c r="X74" s="52">
        <f>X45*Hoja1!W11</f>
        <v>0</v>
      </c>
      <c r="Y74" s="52">
        <f>Y45*Hoja1!X11</f>
        <v>0</v>
      </c>
      <c r="Z74" s="52">
        <f>Z45*Hoja1!Y11</f>
        <v>0</v>
      </c>
      <c r="AA74" s="52">
        <f>AA45*Hoja1!Z11</f>
        <v>0</v>
      </c>
      <c r="AB74" s="52">
        <f>AB45*Hoja1!AA11</f>
        <v>0</v>
      </c>
    </row>
    <row r="75" spans="2:34" x14ac:dyDescent="0.35">
      <c r="B75" s="56" t="s">
        <v>141</v>
      </c>
      <c r="C75" s="53">
        <f>SUM(C72:C74)</f>
        <v>0</v>
      </c>
      <c r="D75" s="53">
        <f t="shared" ref="D75:AB75" si="33">SUM(D72:D74)</f>
        <v>0</v>
      </c>
      <c r="E75" s="53">
        <f t="shared" si="33"/>
        <v>0</v>
      </c>
      <c r="F75" s="53">
        <f t="shared" si="33"/>
        <v>0</v>
      </c>
      <c r="G75" s="53">
        <f t="shared" si="33"/>
        <v>1.4498259156154984E-2</v>
      </c>
      <c r="H75" s="53">
        <f t="shared" si="33"/>
        <v>0</v>
      </c>
      <c r="I75" s="53">
        <f t="shared" si="33"/>
        <v>1.2851522511935789</v>
      </c>
      <c r="J75" s="53">
        <f t="shared" si="33"/>
        <v>0</v>
      </c>
      <c r="K75" s="53">
        <f t="shared" si="33"/>
        <v>0</v>
      </c>
      <c r="L75" s="53">
        <f t="shared" si="33"/>
        <v>0</v>
      </c>
      <c r="M75" s="53">
        <f t="shared" si="33"/>
        <v>1029.6081749756258</v>
      </c>
      <c r="N75" s="53">
        <f t="shared" si="33"/>
        <v>186.64801259754722</v>
      </c>
      <c r="O75" s="53">
        <f t="shared" si="33"/>
        <v>1.6370599906241783E-2</v>
      </c>
      <c r="P75" s="53">
        <f t="shared" si="33"/>
        <v>0</v>
      </c>
      <c r="Q75" s="53">
        <f t="shared" si="33"/>
        <v>0</v>
      </c>
      <c r="R75" s="53">
        <f t="shared" si="33"/>
        <v>96.90546839914893</v>
      </c>
      <c r="S75" s="53">
        <f t="shared" si="33"/>
        <v>0</v>
      </c>
      <c r="T75" s="53">
        <f t="shared" si="33"/>
        <v>0</v>
      </c>
      <c r="U75" s="53">
        <f t="shared" si="33"/>
        <v>0.15829597169887252</v>
      </c>
      <c r="V75" s="53">
        <f t="shared" si="33"/>
        <v>0</v>
      </c>
      <c r="W75" s="53">
        <f t="shared" si="33"/>
        <v>0</v>
      </c>
      <c r="X75" s="53">
        <f t="shared" si="33"/>
        <v>0</v>
      </c>
      <c r="Y75" s="53">
        <f t="shared" ref="Y75:Z75" si="34">SUM(Y72:Y74)</f>
        <v>0</v>
      </c>
      <c r="Z75" s="53">
        <f t="shared" si="34"/>
        <v>0</v>
      </c>
      <c r="AA75" s="53">
        <f t="shared" si="33"/>
        <v>0</v>
      </c>
      <c r="AB75" s="53">
        <f t="shared" si="33"/>
        <v>0</v>
      </c>
    </row>
    <row r="76" spans="2:34" x14ac:dyDescent="0.35">
      <c r="B76" s="51" t="s">
        <v>63</v>
      </c>
      <c r="C76" s="52">
        <f>C47*Hoja1!C13</f>
        <v>0</v>
      </c>
      <c r="D76" s="52">
        <f>D47*Hoja1!D13</f>
        <v>0</v>
      </c>
      <c r="E76" s="52">
        <f>E47*Hoja1!E13</f>
        <v>0</v>
      </c>
      <c r="F76" s="52">
        <f>F47*Hoja1!F13</f>
        <v>0</v>
      </c>
      <c r="G76" s="52">
        <f>G47*Hoja1!G13</f>
        <v>0</v>
      </c>
      <c r="H76" s="52">
        <f>H47*Hoja1!H13</f>
        <v>1298.453958136035</v>
      </c>
      <c r="I76" s="52">
        <f>I47*Hoja1!I13</f>
        <v>0</v>
      </c>
      <c r="J76" s="52"/>
      <c r="K76" s="52">
        <f>K47*Hoja1!J13</f>
        <v>0</v>
      </c>
      <c r="L76" s="52">
        <f>L47*Hoja1!K13</f>
        <v>0</v>
      </c>
      <c r="M76" s="52">
        <f>M47*Hoja1!L13</f>
        <v>74.908659573778692</v>
      </c>
      <c r="N76" s="52">
        <f>N47*Hoja1!M13</f>
        <v>0</v>
      </c>
      <c r="O76" s="52">
        <f>O47*Hoja1!N13</f>
        <v>0</v>
      </c>
      <c r="P76" s="52">
        <f>P47*Hoja1!O13</f>
        <v>0</v>
      </c>
      <c r="Q76" s="52">
        <f>Q47*Hoja1!P13</f>
        <v>0</v>
      </c>
      <c r="R76" s="52">
        <f>R47*Hoja1!Q13</f>
        <v>28.306786064983161</v>
      </c>
      <c r="S76" s="52">
        <f>S47*Hoja1!R13</f>
        <v>0</v>
      </c>
      <c r="T76" s="52">
        <f>T47*Hoja1!S13</f>
        <v>0</v>
      </c>
      <c r="U76" s="52">
        <f>U47*Hoja1!T13</f>
        <v>0</v>
      </c>
      <c r="V76" s="52">
        <f>V47*Hoja1!U13</f>
        <v>0</v>
      </c>
      <c r="W76" s="52">
        <f>W47*Hoja1!V13</f>
        <v>0</v>
      </c>
      <c r="X76" s="52">
        <f>X47*Hoja1!W13</f>
        <v>0</v>
      </c>
      <c r="Y76" s="52">
        <f>Y47*Hoja1!X13</f>
        <v>0</v>
      </c>
      <c r="Z76" s="52">
        <f>Z47*Hoja1!Y13</f>
        <v>0</v>
      </c>
      <c r="AA76" s="52">
        <f>AA47*Hoja1!Z13</f>
        <v>0</v>
      </c>
      <c r="AB76" s="52">
        <f>AB47*Hoja1!AA13</f>
        <v>0</v>
      </c>
    </row>
    <row r="77" spans="2:34" x14ac:dyDescent="0.35">
      <c r="B77" s="51" t="s">
        <v>64</v>
      </c>
      <c r="C77" s="52">
        <f>C48*Hoja1!C14</f>
        <v>0</v>
      </c>
      <c r="D77" s="52">
        <f>D48*Hoja1!D14</f>
        <v>0</v>
      </c>
      <c r="E77" s="52">
        <f>E48*Hoja1!E14</f>
        <v>0</v>
      </c>
      <c r="F77" s="52">
        <f>F48*Hoja1!F14</f>
        <v>0</v>
      </c>
      <c r="G77" s="52">
        <f>G48*Hoja1!G14</f>
        <v>0</v>
      </c>
      <c r="H77" s="52">
        <f>H48*Hoja1!H14</f>
        <v>0</v>
      </c>
      <c r="I77" s="52">
        <f>I48*Hoja1!I14</f>
        <v>0</v>
      </c>
      <c r="J77" s="52"/>
      <c r="K77" s="52">
        <f>K48*Hoja1!J14</f>
        <v>9.1789523714898547</v>
      </c>
      <c r="L77" s="52">
        <f>L48*Hoja1!K14</f>
        <v>0</v>
      </c>
      <c r="M77" s="52">
        <f>M48*Hoja1!L14</f>
        <v>896.78703206295904</v>
      </c>
      <c r="N77" s="52">
        <f>N48*Hoja1!M14</f>
        <v>61.844214951008283</v>
      </c>
      <c r="O77" s="52">
        <f>O48*Hoja1!N14</f>
        <v>1.0396902412951099</v>
      </c>
      <c r="P77" s="52">
        <f>P48*Hoja1!O14</f>
        <v>0</v>
      </c>
      <c r="Q77" s="52">
        <f>Q48*Hoja1!P14</f>
        <v>0</v>
      </c>
      <c r="R77" s="52">
        <f>R48*Hoja1!Q14</f>
        <v>70.938331736262285</v>
      </c>
      <c r="S77" s="52">
        <f>S48*Hoja1!R14</f>
        <v>493.93905377244448</v>
      </c>
      <c r="T77" s="52">
        <f>T48*Hoja1!S14</f>
        <v>0</v>
      </c>
      <c r="U77" s="52">
        <f>U48*Hoja1!T14</f>
        <v>0</v>
      </c>
      <c r="V77" s="52">
        <f>V48*Hoja1!U14</f>
        <v>0</v>
      </c>
      <c r="W77" s="52">
        <f>W48*Hoja1!V14</f>
        <v>0</v>
      </c>
      <c r="X77" s="52">
        <f>X48*Hoja1!W14</f>
        <v>0</v>
      </c>
      <c r="Y77" s="52">
        <f>Y48*Hoja1!X14</f>
        <v>0</v>
      </c>
      <c r="Z77" s="52">
        <f>Z48*Hoja1!Y14</f>
        <v>0</v>
      </c>
      <c r="AA77" s="52">
        <f>AA48*Hoja1!Z14</f>
        <v>0</v>
      </c>
      <c r="AB77" s="52">
        <f>AB48*Hoja1!AA14</f>
        <v>0</v>
      </c>
    </row>
    <row r="78" spans="2:34" x14ac:dyDescent="0.35">
      <c r="B78" s="51" t="s">
        <v>65</v>
      </c>
      <c r="C78" s="52">
        <f>C49*Hoja1!C15</f>
        <v>0</v>
      </c>
      <c r="D78" s="52">
        <f>D49*Hoja1!D15</f>
        <v>0</v>
      </c>
      <c r="E78" s="52">
        <f>E49*Hoja1!E15</f>
        <v>0</v>
      </c>
      <c r="F78" s="52">
        <f>F49*Hoja1!F15</f>
        <v>0</v>
      </c>
      <c r="G78" s="52">
        <f>G49*Hoja1!G15</f>
        <v>0</v>
      </c>
      <c r="H78" s="52">
        <f>H49*Hoja1!H15</f>
        <v>0</v>
      </c>
      <c r="I78" s="52">
        <f>I49*Hoja1!I15</f>
        <v>0</v>
      </c>
      <c r="J78" s="52"/>
      <c r="K78" s="52">
        <f>K49*Hoja1!J15</f>
        <v>0</v>
      </c>
      <c r="L78" s="52">
        <f>L49*Hoja1!K15</f>
        <v>0</v>
      </c>
      <c r="M78" s="52">
        <f>M49*Hoja1!L15</f>
        <v>13.481388071303483</v>
      </c>
      <c r="N78" s="52">
        <f>N49*Hoja1!M15</f>
        <v>0.21491484718268072</v>
      </c>
      <c r="O78" s="52">
        <f>O49*Hoja1!N15</f>
        <v>0</v>
      </c>
      <c r="P78" s="52">
        <f>P49*Hoja1!O15</f>
        <v>0</v>
      </c>
      <c r="Q78" s="52">
        <f>Q49*Hoja1!P15</f>
        <v>0</v>
      </c>
      <c r="R78" s="52">
        <f>R49*Hoja1!Q15</f>
        <v>0.64901008205062782</v>
      </c>
      <c r="S78" s="52">
        <f>S49*Hoja1!R15</f>
        <v>4.6015804379909104</v>
      </c>
      <c r="T78" s="52">
        <f>T49*Hoja1!S15</f>
        <v>0</v>
      </c>
      <c r="U78" s="52">
        <f>U49*Hoja1!T15</f>
        <v>0</v>
      </c>
      <c r="V78" s="52">
        <f>V49*Hoja1!U15</f>
        <v>0</v>
      </c>
      <c r="W78" s="52">
        <f>W49*Hoja1!V15</f>
        <v>0</v>
      </c>
      <c r="X78" s="52">
        <f>X49*Hoja1!W15</f>
        <v>0</v>
      </c>
      <c r="Y78" s="52">
        <f>Y49*Hoja1!X15</f>
        <v>0</v>
      </c>
      <c r="Z78" s="52">
        <f>Z49*Hoja1!Y15</f>
        <v>0</v>
      </c>
      <c r="AA78" s="52">
        <f>AA49*Hoja1!Z15</f>
        <v>0</v>
      </c>
      <c r="AB78" s="52">
        <f>AB49*Hoja1!AA15</f>
        <v>0</v>
      </c>
    </row>
    <row r="79" spans="2:34" x14ac:dyDescent="0.35">
      <c r="B79" s="51" t="s">
        <v>66</v>
      </c>
      <c r="C79" s="52">
        <f>C50*Hoja1!C16</f>
        <v>0</v>
      </c>
      <c r="D79" s="52">
        <f>D50*Hoja1!D16</f>
        <v>0</v>
      </c>
      <c r="E79" s="52">
        <f>E50*Hoja1!E16</f>
        <v>0</v>
      </c>
      <c r="F79" s="52">
        <f>F50*Hoja1!F16</f>
        <v>0</v>
      </c>
      <c r="G79" s="52">
        <f>G50*Hoja1!G16</f>
        <v>0</v>
      </c>
      <c r="H79" s="52">
        <f>H50*Hoja1!H16</f>
        <v>0</v>
      </c>
      <c r="I79" s="52">
        <f>I50*Hoja1!I16</f>
        <v>0</v>
      </c>
      <c r="J79" s="52"/>
      <c r="K79" s="52">
        <f>K50*Hoja1!J16</f>
        <v>0</v>
      </c>
      <c r="L79" s="52">
        <f>L50*Hoja1!K16</f>
        <v>0</v>
      </c>
      <c r="M79" s="52">
        <f>M50*Hoja1!L16</f>
        <v>117.26186180569758</v>
      </c>
      <c r="N79" s="52">
        <f>N50*Hoja1!M16</f>
        <v>1.8991531922580379E-2</v>
      </c>
      <c r="O79" s="52">
        <f>O50*Hoja1!N16</f>
        <v>0</v>
      </c>
      <c r="P79" s="52">
        <f>P50*Hoja1!O16</f>
        <v>0</v>
      </c>
      <c r="Q79" s="52">
        <f>Q50*Hoja1!P16</f>
        <v>0</v>
      </c>
      <c r="R79" s="52">
        <f>R50*Hoja1!Q16</f>
        <v>4.7675076440911832</v>
      </c>
      <c r="S79" s="52">
        <f>S50*Hoja1!R16</f>
        <v>135.59197435925194</v>
      </c>
      <c r="T79" s="52">
        <f>T50*Hoja1!S16</f>
        <v>0</v>
      </c>
      <c r="U79" s="52">
        <f>U50*Hoja1!T16</f>
        <v>0</v>
      </c>
      <c r="V79" s="52">
        <f>V50*Hoja1!U16</f>
        <v>0</v>
      </c>
      <c r="W79" s="52">
        <f>W50*Hoja1!V16</f>
        <v>0</v>
      </c>
      <c r="X79" s="52">
        <f>X50*Hoja1!W16</f>
        <v>0</v>
      </c>
      <c r="Y79" s="52">
        <f>Y50*Hoja1!X16</f>
        <v>0</v>
      </c>
      <c r="Z79" s="52">
        <f>Z50*Hoja1!Y16</f>
        <v>0</v>
      </c>
      <c r="AA79" s="52">
        <f>AA50*Hoja1!Z16</f>
        <v>0</v>
      </c>
      <c r="AB79" s="52">
        <f>AB50*Hoja1!AA16</f>
        <v>0</v>
      </c>
    </row>
    <row r="80" spans="2:34" x14ac:dyDescent="0.35">
      <c r="B80" s="51" t="s">
        <v>67</v>
      </c>
      <c r="C80" s="52">
        <f>C51*Hoja1!C17</f>
        <v>0</v>
      </c>
      <c r="D80" s="52">
        <f>D51*Hoja1!D17</f>
        <v>0</v>
      </c>
      <c r="E80" s="52">
        <f>E51*Hoja1!E17</f>
        <v>0</v>
      </c>
      <c r="F80" s="52">
        <f>F51*Hoja1!F17</f>
        <v>0</v>
      </c>
      <c r="G80" s="52">
        <f>G51*Hoja1!G17</f>
        <v>0</v>
      </c>
      <c r="H80" s="52">
        <f>H51*Hoja1!H17</f>
        <v>0</v>
      </c>
      <c r="I80" s="52">
        <f>I51*Hoja1!I17</f>
        <v>0</v>
      </c>
      <c r="J80" s="52"/>
      <c r="K80" s="52">
        <f>K51*Hoja1!J17</f>
        <v>0</v>
      </c>
      <c r="L80" s="52">
        <f>L51*Hoja1!K17</f>
        <v>0</v>
      </c>
      <c r="M80" s="52">
        <f>M51*Hoja1!L17</f>
        <v>134.38073627994956</v>
      </c>
      <c r="N80" s="52">
        <f>N51*Hoja1!M17</f>
        <v>6.3763148637505882</v>
      </c>
      <c r="O80" s="52">
        <f>O51*Hoja1!N17</f>
        <v>0</v>
      </c>
      <c r="P80" s="52">
        <f>P51*Hoja1!O17</f>
        <v>0</v>
      </c>
      <c r="Q80" s="52">
        <f>Q51*Hoja1!P17</f>
        <v>0</v>
      </c>
      <c r="R80" s="52">
        <f>R51*Hoja1!Q17</f>
        <v>0</v>
      </c>
      <c r="S80" s="52">
        <f>S51*Hoja1!R17</f>
        <v>210.04752025436392</v>
      </c>
      <c r="T80" s="52">
        <f>T51*Hoja1!S17</f>
        <v>0</v>
      </c>
      <c r="U80" s="52">
        <f>U51*Hoja1!T17</f>
        <v>0</v>
      </c>
      <c r="V80" s="52">
        <f>V51*Hoja1!U17</f>
        <v>0</v>
      </c>
      <c r="W80" s="52">
        <f>W51*Hoja1!V17</f>
        <v>0</v>
      </c>
      <c r="X80" s="52">
        <f>X51*Hoja1!W17</f>
        <v>0</v>
      </c>
      <c r="Y80" s="52">
        <f>Y51*Hoja1!X17</f>
        <v>0</v>
      </c>
      <c r="Z80" s="52">
        <f>Z51*Hoja1!Y17</f>
        <v>0</v>
      </c>
      <c r="AA80" s="52">
        <f>AA51*Hoja1!Z17</f>
        <v>0</v>
      </c>
      <c r="AB80" s="52">
        <f>AB51*Hoja1!AA17</f>
        <v>0</v>
      </c>
    </row>
    <row r="81" spans="2:28" x14ac:dyDescent="0.35">
      <c r="B81" s="51" t="s">
        <v>68</v>
      </c>
      <c r="C81" s="52">
        <f>C52*Hoja1!C18</f>
        <v>0</v>
      </c>
      <c r="D81" s="52">
        <f>D52*Hoja1!D18</f>
        <v>0</v>
      </c>
      <c r="E81" s="52">
        <f>E52*Hoja1!E18</f>
        <v>0</v>
      </c>
      <c r="F81" s="52">
        <f>F52*Hoja1!F18</f>
        <v>0</v>
      </c>
      <c r="G81" s="52">
        <f>G52*Hoja1!G18</f>
        <v>0</v>
      </c>
      <c r="H81" s="52">
        <f>H52*Hoja1!H18</f>
        <v>0</v>
      </c>
      <c r="I81" s="52">
        <f>I52*Hoja1!I18</f>
        <v>0</v>
      </c>
      <c r="J81" s="52"/>
      <c r="K81" s="52">
        <f>K52*Hoja1!J18</f>
        <v>0</v>
      </c>
      <c r="L81" s="52">
        <f>L52*Hoja1!K18</f>
        <v>0</v>
      </c>
      <c r="M81" s="52">
        <f>M52*Hoja1!L18</f>
        <v>422.70610719216972</v>
      </c>
      <c r="N81" s="52">
        <f>N52*Hoja1!M18</f>
        <v>0.15048046307882645</v>
      </c>
      <c r="O81" s="52">
        <f>O52*Hoja1!N18</f>
        <v>0</v>
      </c>
      <c r="P81" s="52">
        <f>P52*Hoja1!O18</f>
        <v>0</v>
      </c>
      <c r="Q81" s="52">
        <f>Q52*Hoja1!P18</f>
        <v>0</v>
      </c>
      <c r="R81" s="52">
        <f>R52*Hoja1!Q18</f>
        <v>82.369507166946335</v>
      </c>
      <c r="S81" s="52">
        <f>S52*Hoja1!R18</f>
        <v>18.62480504187798</v>
      </c>
      <c r="T81" s="52">
        <f>T52*Hoja1!S18</f>
        <v>0</v>
      </c>
      <c r="U81" s="52">
        <f>U52*Hoja1!T18</f>
        <v>0</v>
      </c>
      <c r="V81" s="52">
        <f>V52*Hoja1!U18</f>
        <v>0</v>
      </c>
      <c r="W81" s="52">
        <f>W52*Hoja1!V18</f>
        <v>0</v>
      </c>
      <c r="X81" s="52">
        <f>X52*Hoja1!W18</f>
        <v>0</v>
      </c>
      <c r="Y81" s="52">
        <f>Y52*Hoja1!X18</f>
        <v>0</v>
      </c>
      <c r="Z81" s="52">
        <f>Z52*Hoja1!Y18</f>
        <v>0</v>
      </c>
      <c r="AA81" s="52">
        <f>AA52*Hoja1!Z18</f>
        <v>0</v>
      </c>
      <c r="AB81" s="52">
        <f>AB52*Hoja1!AA18</f>
        <v>0</v>
      </c>
    </row>
    <row r="82" spans="2:28" x14ac:dyDescent="0.35">
      <c r="B82" s="51" t="s">
        <v>69</v>
      </c>
      <c r="C82" s="52">
        <f>C53*Hoja1!C19</f>
        <v>0</v>
      </c>
      <c r="D82" s="52">
        <f>D53*Hoja1!D19</f>
        <v>0</v>
      </c>
      <c r="E82" s="52">
        <f>E53*Hoja1!E19</f>
        <v>0</v>
      </c>
      <c r="F82" s="52">
        <f>F53*Hoja1!F19</f>
        <v>0</v>
      </c>
      <c r="G82" s="52">
        <f>G53*Hoja1!G19</f>
        <v>0</v>
      </c>
      <c r="H82" s="52">
        <f>H53*Hoja1!H19</f>
        <v>0</v>
      </c>
      <c r="I82" s="52">
        <f>I53*Hoja1!I19</f>
        <v>0</v>
      </c>
      <c r="J82" s="52"/>
      <c r="K82" s="52">
        <f>K53*Hoja1!J19</f>
        <v>0</v>
      </c>
      <c r="L82" s="52">
        <f>L53*Hoja1!K19</f>
        <v>0</v>
      </c>
      <c r="M82" s="52">
        <f>M53*Hoja1!L19</f>
        <v>1018.676134598265</v>
      </c>
      <c r="N82" s="52">
        <f>N53*Hoja1!M19</f>
        <v>25.709828252216248</v>
      </c>
      <c r="O82" s="52">
        <f>O53*Hoja1!N19</f>
        <v>2.4059346664625943E-2</v>
      </c>
      <c r="P82" s="52">
        <f>P53*Hoja1!O19</f>
        <v>0</v>
      </c>
      <c r="Q82" s="52">
        <f>Q53*Hoja1!P19</f>
        <v>0</v>
      </c>
      <c r="R82" s="52">
        <f>R53*Hoja1!Q19</f>
        <v>45.455915607909972</v>
      </c>
      <c r="S82" s="52">
        <f>S53*Hoja1!R19</f>
        <v>681.27746022218912</v>
      </c>
      <c r="T82" s="52">
        <f>T53*Hoja1!S19</f>
        <v>60.566526105441127</v>
      </c>
      <c r="U82" s="52">
        <f>U53*Hoja1!T19</f>
        <v>0</v>
      </c>
      <c r="V82" s="52">
        <f>V53*Hoja1!U19</f>
        <v>0</v>
      </c>
      <c r="W82" s="52">
        <f>W53*Hoja1!V19</f>
        <v>0</v>
      </c>
      <c r="X82" s="52">
        <f>X53*Hoja1!W19</f>
        <v>0</v>
      </c>
      <c r="Y82" s="52">
        <f>Y53*Hoja1!X19</f>
        <v>0</v>
      </c>
      <c r="Z82" s="52">
        <f>Z53*Hoja1!Y19</f>
        <v>0</v>
      </c>
      <c r="AA82" s="52">
        <f>AA53*Hoja1!Z19</f>
        <v>0</v>
      </c>
      <c r="AB82" s="52">
        <f>AB53*Hoja1!AA19</f>
        <v>0</v>
      </c>
    </row>
    <row r="83" spans="2:28" x14ac:dyDescent="0.35">
      <c r="B83" s="51" t="s">
        <v>70</v>
      </c>
      <c r="C83" s="52">
        <f>C54*Hoja1!C20</f>
        <v>0</v>
      </c>
      <c r="D83" s="52">
        <f>D54*Hoja1!D20</f>
        <v>0</v>
      </c>
      <c r="E83" s="52">
        <f>E54*Hoja1!E20</f>
        <v>0</v>
      </c>
      <c r="F83" s="52">
        <f>F54*Hoja1!F20</f>
        <v>0</v>
      </c>
      <c r="G83" s="52">
        <f>G54*Hoja1!G20</f>
        <v>0</v>
      </c>
      <c r="H83" s="52">
        <f>H54*Hoja1!H20</f>
        <v>0</v>
      </c>
      <c r="I83" s="52">
        <f>I54*Hoja1!I20</f>
        <v>0</v>
      </c>
      <c r="J83" s="52"/>
      <c r="K83" s="52">
        <f>K54*Hoja1!J20</f>
        <v>0</v>
      </c>
      <c r="L83" s="52">
        <f>L54*Hoja1!K20</f>
        <v>0</v>
      </c>
      <c r="M83" s="52">
        <f>M54*Hoja1!L20</f>
        <v>182.86473833075897</v>
      </c>
      <c r="N83" s="52">
        <f>N54*Hoja1!M20</f>
        <v>24.812792492363833</v>
      </c>
      <c r="O83" s="52">
        <f>O54*Hoja1!N20</f>
        <v>6.0394088690541491E-2</v>
      </c>
      <c r="P83" s="52">
        <f>P54*Hoja1!O20</f>
        <v>0</v>
      </c>
      <c r="Q83" s="52">
        <f>Q54*Hoja1!P20</f>
        <v>0</v>
      </c>
      <c r="R83" s="52">
        <f>R54*Hoja1!Q20</f>
        <v>15.54971425247118</v>
      </c>
      <c r="S83" s="52">
        <f>S54*Hoja1!R20</f>
        <v>0</v>
      </c>
      <c r="T83" s="52">
        <f>T54*Hoja1!S20</f>
        <v>0</v>
      </c>
      <c r="U83" s="52">
        <f>U54*Hoja1!T20</f>
        <v>0</v>
      </c>
      <c r="V83" s="52">
        <f>V54*Hoja1!U20</f>
        <v>0</v>
      </c>
      <c r="W83" s="52">
        <f>W54*Hoja1!V20</f>
        <v>0</v>
      </c>
      <c r="X83" s="52">
        <f>X54*Hoja1!W20</f>
        <v>0</v>
      </c>
      <c r="Y83" s="52">
        <f>Y54*Hoja1!X20</f>
        <v>0</v>
      </c>
      <c r="Z83" s="52">
        <f>Z54*Hoja1!Y20</f>
        <v>0</v>
      </c>
      <c r="AA83" s="52">
        <f>AA54*Hoja1!Z20</f>
        <v>0</v>
      </c>
      <c r="AB83" s="52">
        <f>AB54*Hoja1!AA20</f>
        <v>0</v>
      </c>
    </row>
    <row r="84" spans="2:28" x14ac:dyDescent="0.35">
      <c r="B84" s="51" t="s">
        <v>71</v>
      </c>
      <c r="C84" s="52">
        <f>C55*Hoja1!C21</f>
        <v>0</v>
      </c>
      <c r="D84" s="52">
        <f>D55*Hoja1!D21</f>
        <v>0</v>
      </c>
      <c r="E84" s="52">
        <f>E55*Hoja1!E21</f>
        <v>0</v>
      </c>
      <c r="F84" s="52">
        <f>F55*Hoja1!F21</f>
        <v>0</v>
      </c>
      <c r="G84" s="52">
        <f>G55*Hoja1!G21</f>
        <v>0</v>
      </c>
      <c r="H84" s="52">
        <f>H55*Hoja1!H21</f>
        <v>0</v>
      </c>
      <c r="I84" s="52">
        <f>I55*Hoja1!I21</f>
        <v>0</v>
      </c>
      <c r="J84" s="52"/>
      <c r="K84" s="52">
        <f>K55*Hoja1!J21</f>
        <v>0</v>
      </c>
      <c r="L84" s="52">
        <f>L55*Hoja1!K21</f>
        <v>0</v>
      </c>
      <c r="M84" s="52">
        <f>M55*Hoja1!L21</f>
        <v>794.88517003187599</v>
      </c>
      <c r="N84" s="52">
        <f>N55*Hoja1!M21</f>
        <v>30.772056953531845</v>
      </c>
      <c r="O84" s="52">
        <f>O55*Hoja1!N21</f>
        <v>0</v>
      </c>
      <c r="P84" s="52">
        <f>P55*Hoja1!O21</f>
        <v>0</v>
      </c>
      <c r="Q84" s="52">
        <f>Q55*Hoja1!P21</f>
        <v>0</v>
      </c>
      <c r="R84" s="52">
        <f>R55*Hoja1!Q21</f>
        <v>180.30965541183932</v>
      </c>
      <c r="S84" s="52">
        <f>S55*Hoja1!R21</f>
        <v>25.877733928378532</v>
      </c>
      <c r="T84" s="52">
        <f>T55*Hoja1!S21</f>
        <v>0</v>
      </c>
      <c r="U84" s="52">
        <f>U55*Hoja1!T21</f>
        <v>0</v>
      </c>
      <c r="V84" s="52">
        <f>V55*Hoja1!U21</f>
        <v>0</v>
      </c>
      <c r="W84" s="52">
        <f>W55*Hoja1!V21</f>
        <v>0</v>
      </c>
      <c r="X84" s="52">
        <f>X55*Hoja1!W21</f>
        <v>0</v>
      </c>
      <c r="Y84" s="52">
        <f>Y55*Hoja1!X21</f>
        <v>0</v>
      </c>
      <c r="Z84" s="52">
        <f>Z55*Hoja1!Y21</f>
        <v>0</v>
      </c>
      <c r="AA84" s="52">
        <f>AA55*Hoja1!Z21</f>
        <v>0</v>
      </c>
      <c r="AB84" s="52">
        <f>AB55*Hoja1!AA21</f>
        <v>0</v>
      </c>
    </row>
    <row r="85" spans="2:28" x14ac:dyDescent="0.35">
      <c r="B85" s="56" t="s">
        <v>136</v>
      </c>
      <c r="C85" s="53">
        <f>SUM(C76:C84)</f>
        <v>0</v>
      </c>
      <c r="D85" s="53">
        <f t="shared" ref="D85:AB85" si="35">SUM(D76:D84)</f>
        <v>0</v>
      </c>
      <c r="E85" s="53">
        <f t="shared" si="35"/>
        <v>0</v>
      </c>
      <c r="F85" s="53">
        <f t="shared" si="35"/>
        <v>0</v>
      </c>
      <c r="G85" s="53">
        <f t="shared" si="35"/>
        <v>0</v>
      </c>
      <c r="H85" s="53">
        <f t="shared" si="35"/>
        <v>1298.453958136035</v>
      </c>
      <c r="I85" s="53">
        <f t="shared" si="35"/>
        <v>0</v>
      </c>
      <c r="J85" s="53">
        <f t="shared" si="35"/>
        <v>0</v>
      </c>
      <c r="K85" s="53">
        <f t="shared" si="35"/>
        <v>9.1789523714898547</v>
      </c>
      <c r="L85" s="53">
        <f t="shared" si="35"/>
        <v>0</v>
      </c>
      <c r="M85" s="53">
        <f t="shared" si="35"/>
        <v>3655.9518279467579</v>
      </c>
      <c r="N85" s="53">
        <f t="shared" si="35"/>
        <v>149.89959435505489</v>
      </c>
      <c r="O85" s="53">
        <f t="shared" si="35"/>
        <v>1.1241436766502773</v>
      </c>
      <c r="P85" s="53">
        <f t="shared" si="35"/>
        <v>0</v>
      </c>
      <c r="Q85" s="53">
        <f t="shared" si="35"/>
        <v>0</v>
      </c>
      <c r="R85" s="53">
        <f t="shared" si="35"/>
        <v>428.34642796655407</v>
      </c>
      <c r="S85" s="53">
        <f t="shared" si="35"/>
        <v>1569.9601280164968</v>
      </c>
      <c r="T85" s="53">
        <f t="shared" si="35"/>
        <v>60.566526105441127</v>
      </c>
      <c r="U85" s="53">
        <f t="shared" si="35"/>
        <v>0</v>
      </c>
      <c r="V85" s="53">
        <f t="shared" si="35"/>
        <v>0</v>
      </c>
      <c r="W85" s="53">
        <f t="shared" si="35"/>
        <v>0</v>
      </c>
      <c r="X85" s="53">
        <f t="shared" si="35"/>
        <v>0</v>
      </c>
      <c r="Y85" s="53">
        <f t="shared" ref="Y85:Z85" si="36">SUM(Y76:Y84)</f>
        <v>0</v>
      </c>
      <c r="Z85" s="53">
        <f t="shared" si="36"/>
        <v>0</v>
      </c>
      <c r="AA85" s="53">
        <f t="shared" si="35"/>
        <v>0</v>
      </c>
      <c r="AB85" s="53">
        <f t="shared" si="35"/>
        <v>0</v>
      </c>
    </row>
    <row r="86" spans="2:28" x14ac:dyDescent="0.35">
      <c r="B86" s="55" t="s">
        <v>135</v>
      </c>
      <c r="C86" s="53">
        <f>C57*Hoja1!C$23</f>
        <v>0</v>
      </c>
      <c r="D86" s="53">
        <f>D57*Hoja1!D$23</f>
        <v>0</v>
      </c>
      <c r="E86" s="53">
        <f>E57*Hoja1!E$23</f>
        <v>0</v>
      </c>
      <c r="F86" s="53">
        <f>F57*Hoja1!F$23</f>
        <v>0</v>
      </c>
      <c r="G86" s="53">
        <f>G57*Hoja1!G$23</f>
        <v>0</v>
      </c>
      <c r="H86" s="53">
        <f>H57*Hoja1!H$23</f>
        <v>0</v>
      </c>
      <c r="I86" s="53">
        <f>I57*Hoja1!I$23</f>
        <v>0</v>
      </c>
      <c r="J86" s="53">
        <f>J57*Hoja1!J$23</f>
        <v>0</v>
      </c>
      <c r="K86" s="53">
        <f>K57*Hoja1!J$23</f>
        <v>0</v>
      </c>
      <c r="L86" s="53">
        <f>L57*Hoja1!K23</f>
        <v>0</v>
      </c>
      <c r="M86" s="53">
        <f>M57*Hoja1!L$23</f>
        <v>0</v>
      </c>
      <c r="N86" s="53">
        <f>N57*Hoja1!M$23</f>
        <v>397.88919145676135</v>
      </c>
      <c r="O86" s="53">
        <f>O57*Hoja1!N$23</f>
        <v>1512.7704055681691</v>
      </c>
      <c r="P86" s="53">
        <f>P57*Hoja1!O$23</f>
        <v>0</v>
      </c>
      <c r="Q86" s="53">
        <f>Q57*Hoja1!P$23</f>
        <v>33.728116173671808</v>
      </c>
      <c r="R86" s="53">
        <f>R57*Hoja1!Q$23</f>
        <v>866.51976802850925</v>
      </c>
      <c r="S86" s="53">
        <f>S57*Hoja1!R$23</f>
        <v>0</v>
      </c>
      <c r="T86" s="53">
        <f>T57*Hoja1!S$23</f>
        <v>0</v>
      </c>
      <c r="U86" s="53">
        <f>U57*Hoja1!T$23</f>
        <v>0</v>
      </c>
      <c r="V86" s="53">
        <f>V57*Hoja1!U$23</f>
        <v>0</v>
      </c>
      <c r="W86" s="53">
        <f>W57*Hoja1!V$23</f>
        <v>0</v>
      </c>
      <c r="X86" s="53">
        <f>X57*Hoja1!W$23</f>
        <v>0</v>
      </c>
      <c r="Y86" s="53">
        <f>Y57*Hoja1!X$23</f>
        <v>0</v>
      </c>
      <c r="Z86" s="53">
        <f>Z57*Hoja1!Y$23</f>
        <v>0</v>
      </c>
      <c r="AA86" s="53">
        <f>AA57*Hoja1!Z23</f>
        <v>0</v>
      </c>
      <c r="AB86" s="53">
        <f>AB57*Hoja1!AA23</f>
        <v>0</v>
      </c>
    </row>
    <row r="87" spans="2:28" x14ac:dyDescent="0.35">
      <c r="B87" s="51" t="s">
        <v>132</v>
      </c>
      <c r="C87" s="52">
        <f>C58*Hoja1!C$23</f>
        <v>0</v>
      </c>
      <c r="D87" s="52">
        <f>D58*Hoja1!D$23</f>
        <v>0</v>
      </c>
      <c r="E87" s="52">
        <f>E58*Hoja1!E$23</f>
        <v>0</v>
      </c>
      <c r="F87" s="52">
        <f>F58*Hoja1!F$23</f>
        <v>0</v>
      </c>
      <c r="G87" s="52">
        <f>G58*Hoja1!G$23</f>
        <v>0</v>
      </c>
      <c r="H87" s="52">
        <f>H58*Hoja1!H$23</f>
        <v>0</v>
      </c>
      <c r="I87" s="52">
        <f>I58*Hoja1!I$23</f>
        <v>0</v>
      </c>
      <c r="J87" s="52">
        <f>J58*Hoja1!J$23</f>
        <v>0</v>
      </c>
      <c r="K87" s="52">
        <f>K58*Hoja1!J$23</f>
        <v>0</v>
      </c>
      <c r="L87" s="52"/>
      <c r="M87" s="52">
        <f>M58*Hoja1!L$23</f>
        <v>0</v>
      </c>
      <c r="N87" s="52">
        <f>N58*Hoja1!M$23</f>
        <v>397.88919145676135</v>
      </c>
      <c r="O87" s="52">
        <f>O58*Hoja1!N$23</f>
        <v>1511.592041232173</v>
      </c>
      <c r="P87" s="52">
        <f>P58*Hoja1!O$23</f>
        <v>0</v>
      </c>
      <c r="Q87" s="52">
        <f>Q58*Hoja1!P$23</f>
        <v>0</v>
      </c>
      <c r="R87" s="52">
        <f>R58*Hoja1!Q$23</f>
        <v>866.51976802850925</v>
      </c>
      <c r="S87" s="52">
        <f>S58*Hoja1!R$23</f>
        <v>0</v>
      </c>
      <c r="T87" s="52">
        <f>T58*Hoja1!S$23</f>
        <v>0</v>
      </c>
      <c r="U87" s="52">
        <f>U58*Hoja1!T$23</f>
        <v>0</v>
      </c>
      <c r="V87" s="52">
        <f>V58*Hoja1!U$23</f>
        <v>0</v>
      </c>
      <c r="W87" s="52">
        <f>W58*Hoja1!V$23</f>
        <v>0</v>
      </c>
      <c r="X87" s="52">
        <f>X58*Hoja1!W$23</f>
        <v>0</v>
      </c>
      <c r="Y87" s="52">
        <f>Y58*Hoja1!X$23</f>
        <v>0</v>
      </c>
      <c r="Z87" s="52">
        <f>Z58*Hoja1!Y$23</f>
        <v>0</v>
      </c>
      <c r="AA87" s="52"/>
      <c r="AB87" s="52"/>
    </row>
    <row r="88" spans="2:28" x14ac:dyDescent="0.35">
      <c r="B88" s="51" t="s">
        <v>133</v>
      </c>
      <c r="C88" s="52">
        <f>C59*Hoja1!C$23</f>
        <v>0</v>
      </c>
      <c r="D88" s="52">
        <f>D59*Hoja1!D$23</f>
        <v>0</v>
      </c>
      <c r="E88" s="52">
        <f>E59*Hoja1!E$23</f>
        <v>0</v>
      </c>
      <c r="F88" s="52">
        <f>F59*Hoja1!F$23</f>
        <v>0</v>
      </c>
      <c r="G88" s="52">
        <f>G59*Hoja1!G$23</f>
        <v>0</v>
      </c>
      <c r="H88" s="52">
        <f>H59*Hoja1!H$23</f>
        <v>0</v>
      </c>
      <c r="I88" s="52">
        <f>I59*Hoja1!I$23</f>
        <v>0</v>
      </c>
      <c r="J88" s="52">
        <f>J59*Hoja1!J$23</f>
        <v>0</v>
      </c>
      <c r="K88" s="52">
        <f>K59*Hoja1!J$23</f>
        <v>0</v>
      </c>
      <c r="L88" s="52"/>
      <c r="M88" s="52">
        <f>M59*Hoja1!L$23</f>
        <v>0</v>
      </c>
      <c r="N88" s="52">
        <f>N59*Hoja1!M$23</f>
        <v>0</v>
      </c>
      <c r="O88" s="52">
        <f>O59*Hoja1!N$23</f>
        <v>1.1783643359960225</v>
      </c>
      <c r="P88" s="52">
        <f>P59*Hoja1!O$23</f>
        <v>0</v>
      </c>
      <c r="Q88" s="52">
        <f>Q59*Hoja1!P$23</f>
        <v>33.728116173671808</v>
      </c>
      <c r="R88" s="52">
        <f>R59*Hoja1!Q$23</f>
        <v>0</v>
      </c>
      <c r="S88" s="52">
        <f>S59*Hoja1!R$23</f>
        <v>0</v>
      </c>
      <c r="T88" s="52">
        <f>T59*Hoja1!S$23</f>
        <v>0</v>
      </c>
      <c r="U88" s="52">
        <f>U59*Hoja1!T$23</f>
        <v>0</v>
      </c>
      <c r="V88" s="52">
        <f>V59*Hoja1!U$23</f>
        <v>0</v>
      </c>
      <c r="W88" s="52">
        <f>W59*Hoja1!V$23</f>
        <v>0</v>
      </c>
      <c r="X88" s="52">
        <f>X59*Hoja1!W$23</f>
        <v>0</v>
      </c>
      <c r="Y88" s="52">
        <f>Y59*Hoja1!X$23</f>
        <v>0</v>
      </c>
      <c r="Z88" s="52">
        <f>Z59*Hoja1!Y$23</f>
        <v>0</v>
      </c>
      <c r="AA88" s="52"/>
      <c r="AB88" s="52"/>
    </row>
    <row r="89" spans="2:28" x14ac:dyDescent="0.35">
      <c r="B89" s="51" t="s">
        <v>134</v>
      </c>
      <c r="C89" s="52">
        <f>C60*Hoja1!C$23</f>
        <v>0</v>
      </c>
      <c r="D89" s="52">
        <f>D60*Hoja1!D$23</f>
        <v>0</v>
      </c>
      <c r="E89" s="52">
        <f>E60*Hoja1!E$23</f>
        <v>0</v>
      </c>
      <c r="F89" s="52">
        <f>F60*Hoja1!F$23</f>
        <v>0</v>
      </c>
      <c r="G89" s="52">
        <f>G60*Hoja1!G$23</f>
        <v>0</v>
      </c>
      <c r="H89" s="52">
        <f>H60*Hoja1!H$23</f>
        <v>0</v>
      </c>
      <c r="I89" s="52">
        <f>I60*Hoja1!I$23</f>
        <v>0</v>
      </c>
      <c r="J89" s="52">
        <f>J60*Hoja1!J$23</f>
        <v>0</v>
      </c>
      <c r="K89" s="52">
        <f>K60*Hoja1!J$23</f>
        <v>0</v>
      </c>
      <c r="L89" s="52"/>
      <c r="M89" s="52">
        <f>M60*Hoja1!L$23</f>
        <v>0</v>
      </c>
      <c r="N89" s="52">
        <f>N60*Hoja1!M$23</f>
        <v>0</v>
      </c>
      <c r="O89" s="52">
        <f>O60*Hoja1!N$23</f>
        <v>0</v>
      </c>
      <c r="P89" s="52">
        <f>P60*Hoja1!O$23</f>
        <v>0</v>
      </c>
      <c r="Q89" s="52">
        <f>Q60*Hoja1!P$23</f>
        <v>0</v>
      </c>
      <c r="R89" s="52">
        <f>R60*Hoja1!Q$23</f>
        <v>0</v>
      </c>
      <c r="S89" s="52">
        <f>S60*Hoja1!R$23</f>
        <v>0</v>
      </c>
      <c r="T89" s="52">
        <f>T60*Hoja1!S$23</f>
        <v>0</v>
      </c>
      <c r="U89" s="52">
        <f>U60*Hoja1!T$23</f>
        <v>0</v>
      </c>
      <c r="V89" s="52">
        <f>V60*Hoja1!U$23</f>
        <v>0</v>
      </c>
      <c r="W89" s="52">
        <f>W60*Hoja1!V$23</f>
        <v>0</v>
      </c>
      <c r="X89" s="52">
        <f>X60*Hoja1!W$23</f>
        <v>0</v>
      </c>
      <c r="Y89" s="52">
        <f>Y60*Hoja1!X$23</f>
        <v>0</v>
      </c>
      <c r="Z89" s="52">
        <f>Z60*Hoja1!Y$23</f>
        <v>0</v>
      </c>
      <c r="AA89" s="52"/>
      <c r="AB89" s="52"/>
    </row>
    <row r="90" spans="2:28" x14ac:dyDescent="0.35">
      <c r="B90" s="55" t="s">
        <v>139</v>
      </c>
      <c r="C90" s="53">
        <f>C61*Hoja1!C24</f>
        <v>0</v>
      </c>
      <c r="D90" s="53">
        <f>D61*Hoja1!D24</f>
        <v>0</v>
      </c>
      <c r="E90" s="53">
        <f>E61*Hoja1!E24</f>
        <v>0</v>
      </c>
      <c r="F90" s="53">
        <f>F61*Hoja1!F24</f>
        <v>0</v>
      </c>
      <c r="G90" s="53">
        <f>G61*Hoja1!G24</f>
        <v>0</v>
      </c>
      <c r="H90" s="53">
        <f>H61*Hoja1!H24</f>
        <v>0</v>
      </c>
      <c r="I90" s="53">
        <f>I61*Hoja1!I24</f>
        <v>0</v>
      </c>
      <c r="J90" s="53"/>
      <c r="K90" s="53">
        <f>K61*Hoja1!J24</f>
        <v>0</v>
      </c>
      <c r="L90" s="53">
        <f>L61*Hoja1!K24</f>
        <v>0</v>
      </c>
      <c r="M90" s="53">
        <f>M61*Hoja1!L24</f>
        <v>886.95182078233097</v>
      </c>
      <c r="N90" s="53">
        <f>N61*Hoja1!M24</f>
        <v>0</v>
      </c>
      <c r="O90" s="53">
        <f>O61*Hoja1!N24</f>
        <v>0</v>
      </c>
      <c r="P90" s="53">
        <f>P61*Hoja1!O24</f>
        <v>0</v>
      </c>
      <c r="Q90" s="53">
        <f>Q61*Hoja1!P24</f>
        <v>0</v>
      </c>
      <c r="R90" s="53">
        <f>R61*Hoja1!Q24</f>
        <v>79.37118893057233</v>
      </c>
      <c r="S90" s="53">
        <f>S61*Hoja1!R24</f>
        <v>0</v>
      </c>
      <c r="T90" s="53">
        <f>T61*Hoja1!S24</f>
        <v>0</v>
      </c>
      <c r="U90" s="53">
        <f>U61*Hoja1!T24</f>
        <v>0</v>
      </c>
      <c r="V90" s="53">
        <f>V61*Hoja1!U24</f>
        <v>0</v>
      </c>
      <c r="W90" s="53">
        <f>W61*Hoja1!V24</f>
        <v>0</v>
      </c>
      <c r="X90" s="53">
        <f>X61*Hoja1!W24</f>
        <v>0</v>
      </c>
      <c r="Y90" s="53">
        <f>Y61*Hoja1!X24</f>
        <v>0</v>
      </c>
      <c r="Z90" s="53">
        <f>Z61*Hoja1!Y24</f>
        <v>0</v>
      </c>
      <c r="AA90" s="53">
        <f>AA61*Hoja1!Z24</f>
        <v>0</v>
      </c>
      <c r="AB90" s="53">
        <f>AB61*Hoja1!AA24</f>
        <v>0</v>
      </c>
    </row>
    <row r="91" spans="2:28" x14ac:dyDescent="0.35">
      <c r="B91" s="55" t="s">
        <v>140</v>
      </c>
      <c r="C91" s="53">
        <f>C62*Hoja1!C25</f>
        <v>0</v>
      </c>
      <c r="D91" s="53">
        <f>D62*Hoja1!D25</f>
        <v>0</v>
      </c>
      <c r="E91" s="53">
        <f>E62*Hoja1!E25</f>
        <v>0</v>
      </c>
      <c r="F91" s="53">
        <f>F62*Hoja1!F25</f>
        <v>0</v>
      </c>
      <c r="G91" s="53">
        <f>G62*Hoja1!G25</f>
        <v>0</v>
      </c>
      <c r="H91" s="53">
        <f>H62*Hoja1!H25</f>
        <v>0</v>
      </c>
      <c r="I91" s="53">
        <f>I62*Hoja1!I25</f>
        <v>0</v>
      </c>
      <c r="J91" s="53"/>
      <c r="K91" s="53">
        <f>K62*Hoja1!J25</f>
        <v>0</v>
      </c>
      <c r="L91" s="53">
        <f>L62*Hoja1!K25</f>
        <v>0</v>
      </c>
      <c r="M91" s="53">
        <f>M62*Hoja1!L25</f>
        <v>0</v>
      </c>
      <c r="N91" s="53">
        <f>N62*Hoja1!M25</f>
        <v>56.149691281991565</v>
      </c>
      <c r="O91" s="53">
        <f>O62*Hoja1!N25</f>
        <v>26.310436577709201</v>
      </c>
      <c r="P91" s="53">
        <f>P62*Hoja1!O25</f>
        <v>0</v>
      </c>
      <c r="Q91" s="53">
        <f>Q62*Hoja1!P25</f>
        <v>0</v>
      </c>
      <c r="R91" s="53">
        <f>R62*Hoja1!Q25</f>
        <v>0</v>
      </c>
      <c r="S91" s="53">
        <f>S62*Hoja1!R25</f>
        <v>0</v>
      </c>
      <c r="T91" s="53">
        <f>T62*Hoja1!S25</f>
        <v>0</v>
      </c>
      <c r="U91" s="53">
        <f>U62*Hoja1!T25</f>
        <v>0</v>
      </c>
      <c r="V91" s="53">
        <f>V62*Hoja1!U25</f>
        <v>0</v>
      </c>
      <c r="W91" s="53">
        <f>W62*Hoja1!V25</f>
        <v>0</v>
      </c>
      <c r="X91" s="53">
        <f>X62*Hoja1!W25</f>
        <v>0</v>
      </c>
      <c r="Y91" s="53">
        <f>Y62*Hoja1!X25</f>
        <v>0</v>
      </c>
      <c r="Z91" s="53">
        <f>Z62*Hoja1!Y25</f>
        <v>0</v>
      </c>
      <c r="AA91" s="53">
        <f>AA62*Hoja1!Z25</f>
        <v>0</v>
      </c>
      <c r="AB91" s="53">
        <f>AB62*Hoja1!AA25</f>
        <v>0</v>
      </c>
    </row>
    <row r="92" spans="2:28" x14ac:dyDescent="0.35">
      <c r="B92" s="59" t="s">
        <v>75</v>
      </c>
      <c r="C92" s="60">
        <f>+IFERROR(C71+C75+C85+C86+C90+C91, " ")</f>
        <v>0</v>
      </c>
      <c r="D92" s="60">
        <f t="shared" ref="D92:AB92" si="37">+IFERROR(D71+D75+D85+D86+D90+D91, " ")</f>
        <v>0</v>
      </c>
      <c r="E92" s="60">
        <f t="shared" si="37"/>
        <v>0</v>
      </c>
      <c r="F92" s="60">
        <f t="shared" si="37"/>
        <v>0</v>
      </c>
      <c r="G92" s="60">
        <f t="shared" si="37"/>
        <v>134.20847067848254</v>
      </c>
      <c r="H92" s="60">
        <f t="shared" si="37"/>
        <v>1298.453958136035</v>
      </c>
      <c r="I92" s="60">
        <f t="shared" si="37"/>
        <v>12.966343850382668</v>
      </c>
      <c r="J92" s="60">
        <f t="shared" si="37"/>
        <v>0</v>
      </c>
      <c r="K92" s="60">
        <f t="shared" si="37"/>
        <v>10.737295891596814</v>
      </c>
      <c r="L92" s="60">
        <f t="shared" si="37"/>
        <v>0</v>
      </c>
      <c r="M92" s="60">
        <f t="shared" si="37"/>
        <v>7825.7127433905644</v>
      </c>
      <c r="N92" s="60">
        <f t="shared" si="37"/>
        <v>2103.3046952646778</v>
      </c>
      <c r="O92" s="60">
        <f t="shared" si="37"/>
        <v>1540.2213564224348</v>
      </c>
      <c r="P92" s="60">
        <f t="shared" si="37"/>
        <v>0.79814964558166923</v>
      </c>
      <c r="Q92" s="60">
        <f t="shared" si="37"/>
        <v>33.728116173671808</v>
      </c>
      <c r="R92" s="60">
        <f t="shared" si="37"/>
        <v>1471.1428533247845</v>
      </c>
      <c r="S92" s="60">
        <f t="shared" si="37"/>
        <v>1569.9601280164968</v>
      </c>
      <c r="T92" s="60">
        <f t="shared" si="37"/>
        <v>60.566526105441127</v>
      </c>
      <c r="U92" s="60">
        <f t="shared" si="37"/>
        <v>15.814200628425752</v>
      </c>
      <c r="V92" s="60">
        <f t="shared" si="37"/>
        <v>0</v>
      </c>
      <c r="W92" s="60">
        <f t="shared" si="37"/>
        <v>0</v>
      </c>
      <c r="X92" s="60">
        <f t="shared" si="37"/>
        <v>0</v>
      </c>
      <c r="Y92" s="60">
        <f t="shared" ref="Y92:Z92" si="38">+IFERROR(Y71+Y75+Y85+Y86+Y90+Y91, " ")</f>
        <v>0</v>
      </c>
      <c r="Z92" s="60">
        <f t="shared" si="38"/>
        <v>0</v>
      </c>
      <c r="AA92" s="60">
        <f t="shared" si="37"/>
        <v>0</v>
      </c>
      <c r="AB92" s="60">
        <f t="shared" si="37"/>
        <v>0</v>
      </c>
    </row>
    <row r="93" spans="2:28" x14ac:dyDescent="0.35">
      <c r="B93" s="78" t="s">
        <v>76</v>
      </c>
      <c r="C93" s="53">
        <f>C64*Hoja1!C27</f>
        <v>0</v>
      </c>
      <c r="D93" s="60" t="str">
        <f t="shared" ref="D93" si="39">IFERROR(D92/D63, " ")</f>
        <v xml:space="preserve"> </v>
      </c>
      <c r="E93" s="60">
        <f t="shared" ref="E93" si="40">IFERROR(E92/E63, " ")</f>
        <v>0</v>
      </c>
      <c r="F93" s="60" t="str">
        <f t="shared" ref="F93" si="41">IFERROR(F92/F63, " ")</f>
        <v xml:space="preserve"> </v>
      </c>
      <c r="G93" s="60">
        <f t="shared" ref="G93" si="42">IFERROR(G92/G63, " ")</f>
        <v>0.11237247732781257</v>
      </c>
      <c r="H93" s="60">
        <f t="shared" ref="H93" si="43">IFERROR(H92/H63, " ")</f>
        <v>0.65</v>
      </c>
      <c r="I93" s="60">
        <f t="shared" ref="I93" si="44">IFERROR(I92/I63, " ")</f>
        <v>0.22666559933548563</v>
      </c>
      <c r="J93" s="60" t="str">
        <f t="shared" ref="J93" si="45">IFERROR(J92/J63, " ")</f>
        <v xml:space="preserve"> </v>
      </c>
      <c r="K93" s="60">
        <f t="shared" ref="K93" si="46">IFERROR(K92/K63, " ")</f>
        <v>0.25681772940925018</v>
      </c>
      <c r="L93" s="60" t="str">
        <f t="shared" ref="L93" si="47">IFERROR(L92/L63, " ")</f>
        <v xml:space="preserve"> </v>
      </c>
      <c r="M93" s="60">
        <f t="shared" ref="M93" si="48">IFERROR(M92/M63, " ")</f>
        <v>0.65327366464461478</v>
      </c>
      <c r="N93" s="60">
        <f t="shared" ref="N93" si="49">IFERROR(N92/N63, " ")</f>
        <v>0.35454947879640608</v>
      </c>
      <c r="O93" s="60">
        <f t="shared" ref="O93" si="50">IFERROR(O92/O63, " ")</f>
        <v>0.17999947082639167</v>
      </c>
      <c r="P93" s="60">
        <f t="shared" ref="P93" si="51">IFERROR(P92/P63, " ")</f>
        <v>1.4014455684200677E-2</v>
      </c>
      <c r="Q93" s="60">
        <f t="shared" ref="Q93" si="52">IFERROR(Q92/Q63, " ")</f>
        <v>0.18</v>
      </c>
      <c r="R93" s="60">
        <f t="shared" ref="R93" si="53">IFERROR(R92/R63, " ")</f>
        <v>0.30598968031062701</v>
      </c>
      <c r="S93" s="60">
        <f t="shared" ref="S93" si="54">IFERROR(S92/S63, " ")</f>
        <v>0.63000000000000012</v>
      </c>
      <c r="T93" s="60">
        <f t="shared" ref="T93" si="55">IFERROR(T92/T63, " ")</f>
        <v>0.65</v>
      </c>
      <c r="U93" s="60">
        <f t="shared" ref="U93" si="56">IFERROR(U92/U63, " ")</f>
        <v>0.1976148381556781</v>
      </c>
      <c r="V93" s="60" t="str">
        <f t="shared" ref="V93" si="57">IFERROR(V92/V63, " ")</f>
        <v xml:space="preserve"> </v>
      </c>
      <c r="W93" s="60" t="str">
        <f t="shared" ref="W93" si="58">IFERROR(W92/W63, " ")</f>
        <v xml:space="preserve"> </v>
      </c>
      <c r="X93" s="60" t="str">
        <f t="shared" ref="X93" si="59">IFERROR(X92/X63, " ")</f>
        <v xml:space="preserve"> </v>
      </c>
      <c r="Y93" s="60" t="str">
        <f t="shared" ref="Y93:Z93" si="60">IFERROR(Y92/Y63, " ")</f>
        <v xml:space="preserve"> </v>
      </c>
      <c r="Z93" s="60" t="str">
        <f t="shared" si="60"/>
        <v xml:space="preserve"> </v>
      </c>
      <c r="AA93" s="60" t="str">
        <f t="shared" ref="AA93" si="61">IFERROR(AA92/AA63, " ")</f>
        <v xml:space="preserve"> </v>
      </c>
      <c r="AB93" s="60" t="str">
        <f t="shared" ref="AB93" si="62">IFERROR(AB92/AB63, " ")</f>
        <v xml:space="preserve"> </v>
      </c>
    </row>
    <row r="95" spans="2:28" ht="18" x14ac:dyDescent="0.35">
      <c r="B95" s="123" t="s">
        <v>143</v>
      </c>
    </row>
    <row r="96" spans="2:28" x14ac:dyDescent="0.35">
      <c r="B96" s="69" t="s">
        <v>130</v>
      </c>
    </row>
    <row r="100" spans="3:28" x14ac:dyDescent="0.35">
      <c r="C100" s="68">
        <f>+C32-C63</f>
        <v>0</v>
      </c>
      <c r="D100" s="68">
        <f t="shared" ref="D100:AB100" si="63">+D32-D63</f>
        <v>0</v>
      </c>
      <c r="E100" s="68">
        <f t="shared" si="63"/>
        <v>0</v>
      </c>
      <c r="F100" s="68">
        <f t="shared" si="63"/>
        <v>0</v>
      </c>
      <c r="G100" s="68">
        <f t="shared" si="63"/>
        <v>0</v>
      </c>
      <c r="H100" s="68">
        <f t="shared" si="63"/>
        <v>0</v>
      </c>
      <c r="I100" s="68">
        <f t="shared" si="63"/>
        <v>0</v>
      </c>
      <c r="J100" s="68">
        <f t="shared" si="63"/>
        <v>0</v>
      </c>
      <c r="K100" s="68">
        <f t="shared" si="63"/>
        <v>0</v>
      </c>
      <c r="L100" s="68">
        <f t="shared" si="63"/>
        <v>0</v>
      </c>
      <c r="M100" s="68">
        <f t="shared" si="63"/>
        <v>0</v>
      </c>
      <c r="N100" s="68">
        <f t="shared" si="63"/>
        <v>0</v>
      </c>
      <c r="O100" s="68">
        <f t="shared" si="63"/>
        <v>0</v>
      </c>
      <c r="P100" s="68">
        <f t="shared" si="63"/>
        <v>0</v>
      </c>
      <c r="Q100" s="68">
        <f t="shared" si="63"/>
        <v>0</v>
      </c>
      <c r="R100" s="68">
        <f t="shared" si="63"/>
        <v>0</v>
      </c>
      <c r="S100" s="68">
        <f t="shared" si="63"/>
        <v>0</v>
      </c>
      <c r="T100" s="68">
        <f t="shared" si="63"/>
        <v>0</v>
      </c>
      <c r="U100" s="68">
        <f t="shared" si="63"/>
        <v>0</v>
      </c>
      <c r="V100" s="68">
        <f t="shared" si="63"/>
        <v>0</v>
      </c>
      <c r="W100" s="68">
        <f t="shared" si="63"/>
        <v>0</v>
      </c>
      <c r="X100" s="68">
        <f t="shared" si="63"/>
        <v>0</v>
      </c>
      <c r="Y100" s="68"/>
      <c r="Z100" s="68"/>
      <c r="AA100" s="68">
        <f t="shared" si="63"/>
        <v>0</v>
      </c>
      <c r="AB100" s="68">
        <f t="shared" si="63"/>
        <v>0</v>
      </c>
    </row>
  </sheetData>
  <mergeCells count="6">
    <mergeCell ref="C1:L1"/>
    <mergeCell ref="M1:AA1"/>
    <mergeCell ref="D37:L37"/>
    <mergeCell ref="M37:AA37"/>
    <mergeCell ref="D66:L66"/>
    <mergeCell ref="M66:AA66"/>
  </mergeCells>
  <printOptions horizontalCentered="1" verticalCentered="1"/>
  <pageMargins left="0.39370078740157483" right="0.39370078740157483" top="0.74803149606299213" bottom="0.74803149606299213" header="0.31496062992125984" footer="0.31496062992125984"/>
  <pageSetup paperSize="9" scale="32" orientation="landscape" horizontalDpi="200" verticalDpi="200" r:id="rId1"/>
  <ignoredErrors>
    <ignoredError sqref="M42:X42 B17:I17 K29:K31 K26:L26 S26:V26 K33:K35 K32:P32 R32:X32 B12:B13 M22:R22 B23:C23 B22 D22:I22 T22:X22 K13:K14 G14:I14 B25:I25 B24:D24 F24:I24 K17:K25 P23:Q23 M17:X17 M31 M34:X35 M13 M25:X25 N14:Q14 N16 N23 AC63:AD63 D13:I13 E23:I23 B32:I35 E26:I26 C26:C27 F27:G27 B19:I21 B18:F18 H18:I18 C28:F29 H28:H29 B16:E16 I16 I27 N24:X24 P27:Q27 O28 P29:Q29 N30:Q30 M46:X46 P43:T43 O44:Q44 O45:X45 M56:X56 O47:Q47 P48:Q48 O49:Q50 O51:R51 O52:Q52 P53:Q54 O55:Q55 N61:Q61 T13:U13 P26 P31:X31 M62 P62:X62 P16:Q16 M33:N33 P33:W33 Q28:T28 T14:X14 T16:X16 T23:U23 U27:X27 S29:T29 S30:X30 S44:X44 U53:X53 S54:X54 T55:X55 S61:X61 T47:X52 M19:X21 M18:T18 V18:X18 V28:X29 V43:X43 W13:X13 W23:X23 X26 G16 AC42:AD45 AC46:AD46 AC47:AD55 AC56:AD57 AC61:AD62 C30:I31"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H100"/>
  <sheetViews>
    <sheetView showZeros="0" zoomScale="90" zoomScaleNormal="90" workbookViewId="0">
      <pane xSplit="2" ySplit="2" topLeftCell="C3" activePane="bottomRight" state="frozen"/>
      <selection activeCell="AJ35" sqref="AJ35"/>
      <selection pane="topRight" activeCell="AJ35" sqref="AJ35"/>
      <selection pane="bottomLeft" activeCell="AJ35" sqref="AJ35"/>
      <selection pane="bottomRight" activeCell="AJ35" sqref="AJ35"/>
    </sheetView>
  </sheetViews>
  <sheetFormatPr baseColWidth="10" defaultColWidth="11.42578125" defaultRowHeight="15" x14ac:dyDescent="0.35"/>
  <cols>
    <col min="1" max="1" width="2.140625" style="1" customWidth="1"/>
    <col min="2" max="2" width="22.7109375" style="1" customWidth="1"/>
    <col min="3" max="3" width="9.7109375" style="1" customWidth="1"/>
    <col min="4" max="4" width="9.42578125" style="1" customWidth="1"/>
    <col min="5" max="6" width="9.140625" style="1" customWidth="1"/>
    <col min="7" max="7" width="9.5703125" style="1" customWidth="1"/>
    <col min="8" max="8" width="8.5703125" style="1" customWidth="1"/>
    <col min="9" max="9" width="9.140625" style="1" customWidth="1"/>
    <col min="10" max="10" width="9.28515625" style="1" customWidth="1"/>
    <col min="11" max="11" width="10.7109375" style="1" customWidth="1"/>
    <col min="12" max="12" width="11.42578125" style="1" customWidth="1"/>
    <col min="13" max="13" width="10.5703125" style="1" customWidth="1"/>
    <col min="14" max="14" width="9.85546875" style="1" customWidth="1"/>
    <col min="15" max="15" width="12" style="1" customWidth="1"/>
    <col min="16" max="16" width="9.85546875" style="1" customWidth="1"/>
    <col min="17" max="17" width="9.42578125" style="1" customWidth="1"/>
    <col min="18" max="19" width="10.140625" style="1" customWidth="1"/>
    <col min="20" max="20" width="8.7109375" style="1" customWidth="1"/>
    <col min="21" max="21" width="10" style="1" customWidth="1"/>
    <col min="22" max="22" width="9" style="1" customWidth="1"/>
    <col min="23" max="23" width="10.5703125" style="1" customWidth="1"/>
    <col min="24" max="26" width="12.140625" style="1" customWidth="1"/>
    <col min="27" max="27" width="11" style="1" customWidth="1"/>
    <col min="28" max="28" width="9.7109375" style="1" customWidth="1"/>
    <col min="29" max="29" width="7.7109375" style="1" customWidth="1"/>
    <col min="30" max="16384" width="11.42578125" style="1"/>
  </cols>
  <sheetData>
    <row r="1" spans="2:34" x14ac:dyDescent="0.35">
      <c r="C1" s="149" t="s">
        <v>0</v>
      </c>
      <c r="D1" s="150"/>
      <c r="E1" s="150"/>
      <c r="F1" s="150"/>
      <c r="G1" s="150"/>
      <c r="H1" s="150"/>
      <c r="I1" s="150"/>
      <c r="J1" s="150"/>
      <c r="K1" s="150"/>
      <c r="L1" s="151"/>
      <c r="M1" s="149" t="s">
        <v>1</v>
      </c>
      <c r="N1" s="150"/>
      <c r="O1" s="150"/>
      <c r="P1" s="150"/>
      <c r="Q1" s="150"/>
      <c r="R1" s="150"/>
      <c r="S1" s="150"/>
      <c r="T1" s="150"/>
      <c r="U1" s="150"/>
      <c r="V1" s="150"/>
      <c r="W1" s="150"/>
      <c r="X1" s="150"/>
      <c r="Y1" s="150"/>
      <c r="Z1" s="150"/>
      <c r="AA1" s="151"/>
    </row>
    <row r="2" spans="2:34" ht="45.75" customHeight="1" x14ac:dyDescent="0.35">
      <c r="B2" s="2" t="s">
        <v>111</v>
      </c>
      <c r="C2" s="3" t="s">
        <v>83</v>
      </c>
      <c r="D2" s="3" t="s">
        <v>84</v>
      </c>
      <c r="E2" s="3" t="s">
        <v>85</v>
      </c>
      <c r="F2" s="3" t="s">
        <v>86</v>
      </c>
      <c r="G2" s="3" t="s">
        <v>87</v>
      </c>
      <c r="H2" s="113" t="s">
        <v>124</v>
      </c>
      <c r="I2" s="3" t="s">
        <v>89</v>
      </c>
      <c r="J2" s="3" t="s">
        <v>90</v>
      </c>
      <c r="K2" s="3" t="s">
        <v>125</v>
      </c>
      <c r="L2" s="3" t="s">
        <v>10</v>
      </c>
      <c r="M2" s="3" t="s">
        <v>92</v>
      </c>
      <c r="N2" s="3" t="s">
        <v>93</v>
      </c>
      <c r="O2" s="3" t="s">
        <v>94</v>
      </c>
      <c r="P2" s="3" t="s">
        <v>95</v>
      </c>
      <c r="Q2" s="3" t="s">
        <v>96</v>
      </c>
      <c r="R2" s="3" t="s">
        <v>97</v>
      </c>
      <c r="S2" s="3" t="s">
        <v>98</v>
      </c>
      <c r="T2" s="3" t="s">
        <v>99</v>
      </c>
      <c r="U2" s="3" t="s">
        <v>100</v>
      </c>
      <c r="V2" s="3" t="s">
        <v>101</v>
      </c>
      <c r="W2" s="3" t="s">
        <v>126</v>
      </c>
      <c r="X2" s="113" t="s">
        <v>127</v>
      </c>
      <c r="Y2" s="113" t="s">
        <v>128</v>
      </c>
      <c r="Z2" s="113" t="s">
        <v>129</v>
      </c>
      <c r="AA2" s="3" t="s">
        <v>22</v>
      </c>
      <c r="AB2" s="3" t="s">
        <v>23</v>
      </c>
      <c r="AD2" s="19"/>
    </row>
    <row r="3" spans="2:34" hidden="1" x14ac:dyDescent="0.35">
      <c r="B3" s="4"/>
      <c r="C3" s="5" t="s">
        <v>24</v>
      </c>
      <c r="D3" s="5" t="s">
        <v>25</v>
      </c>
      <c r="E3" s="5" t="s">
        <v>26</v>
      </c>
      <c r="F3" s="5" t="s">
        <v>27</v>
      </c>
      <c r="G3" s="5" t="s">
        <v>26</v>
      </c>
      <c r="H3" s="5" t="s">
        <v>26</v>
      </c>
      <c r="I3" s="5" t="s">
        <v>27</v>
      </c>
      <c r="J3" s="5" t="s">
        <v>27</v>
      </c>
      <c r="K3" s="5" t="s">
        <v>26</v>
      </c>
      <c r="L3" s="4"/>
      <c r="M3" s="5" t="s">
        <v>27</v>
      </c>
      <c r="N3" s="5" t="s">
        <v>24</v>
      </c>
      <c r="O3" s="5" t="s">
        <v>24</v>
      </c>
      <c r="P3" s="5" t="s">
        <v>24</v>
      </c>
      <c r="Q3" s="5" t="s">
        <v>24</v>
      </c>
      <c r="R3" s="5" t="s">
        <v>24</v>
      </c>
      <c r="S3" s="5" t="s">
        <v>24</v>
      </c>
      <c r="T3" s="5" t="s">
        <v>26</v>
      </c>
      <c r="U3" s="5" t="s">
        <v>26</v>
      </c>
      <c r="V3" s="5" t="s">
        <v>28</v>
      </c>
      <c r="W3" s="5" t="s">
        <v>24</v>
      </c>
      <c r="X3" s="5" t="s">
        <v>24</v>
      </c>
      <c r="Y3" s="5"/>
      <c r="Z3" s="5"/>
      <c r="AA3" s="4"/>
      <c r="AB3" s="4"/>
    </row>
    <row r="4" spans="2:34" s="12" customFormat="1" hidden="1" x14ac:dyDescent="0.35">
      <c r="B4" s="6" t="s">
        <v>29</v>
      </c>
      <c r="C4" s="7">
        <v>7.1948773150458374</v>
      </c>
      <c r="D4" s="7">
        <v>1.2048408151726546</v>
      </c>
      <c r="E4" s="7">
        <v>1.4285829437369013</v>
      </c>
      <c r="F4" s="7">
        <v>11.629353395161814</v>
      </c>
      <c r="G4" s="7">
        <v>2.7778280621747231</v>
      </c>
      <c r="H4" s="7">
        <v>7.2055094621049687</v>
      </c>
      <c r="I4" s="9">
        <v>11.629533262194677</v>
      </c>
      <c r="J4" s="9">
        <v>11.629533262194677</v>
      </c>
      <c r="K4" s="7">
        <v>7.2055163336125405</v>
      </c>
      <c r="L4" s="8"/>
      <c r="M4" s="9">
        <v>11.629533262194677</v>
      </c>
      <c r="N4" s="9">
        <v>10.753851420746319</v>
      </c>
      <c r="O4" s="9">
        <v>8.0654264876862918</v>
      </c>
      <c r="P4" s="9">
        <v>7.5190456431535262</v>
      </c>
      <c r="Q4" s="9">
        <v>7.5190456431535262</v>
      </c>
      <c r="R4" s="9">
        <v>7.1949347853615295</v>
      </c>
      <c r="S4" s="9">
        <v>6.9929791324213628</v>
      </c>
      <c r="T4" s="9">
        <v>1.47057186586893</v>
      </c>
      <c r="U4" s="9">
        <v>1.4491330687278046</v>
      </c>
      <c r="V4" s="7">
        <v>7.2055094621049687</v>
      </c>
      <c r="W4" s="7">
        <v>7.2055094621049687</v>
      </c>
      <c r="X4" s="7">
        <v>7.2055094621049687</v>
      </c>
      <c r="Y4" s="7">
        <v>7.2055094621049687</v>
      </c>
      <c r="Z4" s="7">
        <v>7.2055094621049687</v>
      </c>
      <c r="AA4" s="10"/>
      <c r="AB4" s="11"/>
    </row>
    <row r="5" spans="2:34" s="12" customFormat="1" hidden="1" x14ac:dyDescent="0.35">
      <c r="B5" s="6"/>
      <c r="C5" s="7"/>
      <c r="D5" s="7"/>
      <c r="E5" s="7"/>
      <c r="F5" s="7"/>
      <c r="G5" s="7"/>
      <c r="H5" s="7"/>
      <c r="I5" s="7"/>
      <c r="J5" s="7"/>
      <c r="K5" s="7"/>
      <c r="L5" s="8"/>
      <c r="M5" s="9"/>
      <c r="N5" s="9"/>
      <c r="O5" s="9"/>
      <c r="P5" s="9"/>
      <c r="Q5" s="9"/>
      <c r="R5" s="9"/>
      <c r="S5" s="9"/>
      <c r="T5" s="9"/>
      <c r="U5" s="9"/>
      <c r="V5" s="7"/>
      <c r="W5" s="7"/>
      <c r="X5" s="7"/>
      <c r="Y5" s="7"/>
      <c r="Z5" s="7"/>
      <c r="AA5" s="10"/>
      <c r="AB5" s="11"/>
    </row>
    <row r="6" spans="2:34" s="19" customFormat="1" ht="17.100000000000001" customHeight="1" x14ac:dyDescent="0.25">
      <c r="B6" s="13" t="s">
        <v>30</v>
      </c>
      <c r="C6" s="14"/>
      <c r="D6" s="14"/>
      <c r="E6" s="14"/>
      <c r="F6" s="14">
        <v>1977.0646136607752</v>
      </c>
      <c r="G6" s="14">
        <v>1455.9851461261255</v>
      </c>
      <c r="H6" s="14">
        <v>2379.1709560005529</v>
      </c>
      <c r="I6" s="14">
        <v>59.774881272353809</v>
      </c>
      <c r="J6" s="14"/>
      <c r="K6" s="14">
        <v>56.46672792172032</v>
      </c>
      <c r="L6" s="15"/>
      <c r="M6" s="14">
        <f>SUMIF(M13:M21,"&gt;0")</f>
        <v>11932.517584159414</v>
      </c>
      <c r="N6" s="14">
        <f>SUMIF(N13:N21,"&gt;0")</f>
        <v>380.19556246786738</v>
      </c>
      <c r="O6" s="14">
        <f t="shared" ref="O6:X6" si="0">SUMIF(O13:O21,"&gt;0")</f>
        <v>3784.9655902303957</v>
      </c>
      <c r="P6" s="14">
        <f t="shared" si="0"/>
        <v>75.255886841948723</v>
      </c>
      <c r="Q6" s="14">
        <f t="shared" si="0"/>
        <v>1806.1412842067691</v>
      </c>
      <c r="R6" s="14">
        <f t="shared" si="0"/>
        <v>3105.9335256909753</v>
      </c>
      <c r="S6" s="14">
        <f t="shared" si="0"/>
        <v>5624.6104237081936</v>
      </c>
      <c r="T6" s="14">
        <f t="shared" si="0"/>
        <v>0</v>
      </c>
      <c r="U6" s="14">
        <f t="shared" si="0"/>
        <v>80.198522099208887</v>
      </c>
      <c r="V6" s="14">
        <f t="shared" si="0"/>
        <v>117.24535305145541</v>
      </c>
      <c r="W6" s="14">
        <f t="shared" si="0"/>
        <v>0</v>
      </c>
      <c r="X6" s="14">
        <f t="shared" si="0"/>
        <v>0</v>
      </c>
      <c r="Y6" s="14"/>
      <c r="Z6" s="14"/>
      <c r="AA6" s="16"/>
      <c r="AB6" s="16"/>
      <c r="AC6" s="17"/>
      <c r="AD6" s="18"/>
    </row>
    <row r="7" spans="2:34" s="19" customFormat="1" ht="17.100000000000001" customHeight="1" x14ac:dyDescent="0.25">
      <c r="B7" s="20" t="s">
        <v>31</v>
      </c>
      <c r="C7" s="21">
        <v>15343.265424999994</v>
      </c>
      <c r="D7" s="21">
        <v>131.18011514614707</v>
      </c>
      <c r="E7" s="21">
        <v>821.92306347364092</v>
      </c>
      <c r="F7" s="21"/>
      <c r="G7" s="21"/>
      <c r="H7" s="21"/>
      <c r="I7" s="21"/>
      <c r="J7" s="21"/>
      <c r="K7" s="21"/>
      <c r="L7" s="22"/>
      <c r="M7" s="21"/>
      <c r="N7" s="21">
        <v>6424.9937222190592</v>
      </c>
      <c r="O7" s="21">
        <v>5461.7452733345772</v>
      </c>
      <c r="P7" s="21"/>
      <c r="Q7" s="21">
        <v>1544.6745212249994</v>
      </c>
      <c r="R7" s="21">
        <v>7838.2099677079586</v>
      </c>
      <c r="S7" s="21">
        <v>3170.0432589727516</v>
      </c>
      <c r="T7" s="21">
        <v>285.74566242155458</v>
      </c>
      <c r="U7" s="21"/>
      <c r="V7" s="21"/>
      <c r="W7" s="21">
        <v>0</v>
      </c>
      <c r="X7" s="21">
        <v>276.16565331214139</v>
      </c>
      <c r="Y7" s="21">
        <v>195.36478904761904</v>
      </c>
      <c r="Z7" s="21">
        <v>490.44545302708372</v>
      </c>
      <c r="AA7" s="23"/>
      <c r="AB7" s="23"/>
      <c r="AC7" s="17"/>
    </row>
    <row r="8" spans="2:34" s="19" customFormat="1" ht="17.100000000000001" customHeight="1" x14ac:dyDescent="0.25">
      <c r="B8" s="13" t="s">
        <v>32</v>
      </c>
      <c r="C8" s="14"/>
      <c r="D8" s="14"/>
      <c r="E8" s="14"/>
      <c r="F8" s="14"/>
      <c r="G8" s="14"/>
      <c r="H8" s="14"/>
      <c r="I8" s="14"/>
      <c r="J8" s="14"/>
      <c r="K8" s="14"/>
      <c r="L8" s="15"/>
      <c r="M8" s="14"/>
      <c r="N8" s="14"/>
      <c r="O8" s="14"/>
      <c r="P8" s="14"/>
      <c r="Q8" s="14"/>
      <c r="R8" s="14"/>
      <c r="S8" s="14"/>
      <c r="T8" s="14"/>
      <c r="U8" s="14"/>
      <c r="V8" s="14"/>
      <c r="W8" s="14"/>
      <c r="X8" s="14"/>
      <c r="Y8" s="14"/>
      <c r="Z8" s="14"/>
      <c r="AA8" s="16"/>
      <c r="AB8" s="16"/>
      <c r="AE8" s="73"/>
      <c r="AF8" s="73"/>
      <c r="AG8" s="73"/>
      <c r="AH8" s="73"/>
    </row>
    <row r="9" spans="2:34" s="19" customFormat="1" ht="17.100000000000001" customHeight="1" x14ac:dyDescent="0.25">
      <c r="B9" s="20" t="s">
        <v>33</v>
      </c>
      <c r="C9" s="21">
        <v>-99.159160000001435</v>
      </c>
      <c r="D9" s="21">
        <v>27.957568285187808</v>
      </c>
      <c r="E9" s="21">
        <v>107.92781699999998</v>
      </c>
      <c r="F9" s="21"/>
      <c r="G9" s="21"/>
      <c r="H9" s="21"/>
      <c r="I9" s="21"/>
      <c r="J9" s="21"/>
      <c r="K9" s="21"/>
      <c r="L9" s="22"/>
      <c r="M9" s="21"/>
      <c r="N9" s="21">
        <v>30.035507018144465</v>
      </c>
      <c r="O9" s="21">
        <v>6.9007789028643964</v>
      </c>
      <c r="P9" s="21">
        <v>0</v>
      </c>
      <c r="Q9" s="21">
        <v>15.900525821576762</v>
      </c>
      <c r="R9" s="21">
        <v>-123.51184799290871</v>
      </c>
      <c r="S9" s="21">
        <v>132.06241091577743</v>
      </c>
      <c r="T9" s="21"/>
      <c r="U9" s="21"/>
      <c r="V9" s="21"/>
      <c r="W9" s="21"/>
      <c r="X9" s="21"/>
      <c r="Y9" s="21"/>
      <c r="Z9" s="21"/>
      <c r="AA9" s="23"/>
      <c r="AB9" s="23"/>
      <c r="AC9" s="17"/>
      <c r="AE9" s="73"/>
      <c r="AF9" s="73"/>
      <c r="AG9" s="73"/>
      <c r="AH9" s="73"/>
    </row>
    <row r="10" spans="2:34" s="19" customFormat="1" ht="17.100000000000001" customHeight="1" x14ac:dyDescent="0.25">
      <c r="B10" s="13" t="s">
        <v>34</v>
      </c>
      <c r="C10" s="14"/>
      <c r="D10" s="14"/>
      <c r="E10" s="14"/>
      <c r="F10" s="14"/>
      <c r="G10" s="14"/>
      <c r="H10" s="14"/>
      <c r="I10" s="14"/>
      <c r="J10" s="14"/>
      <c r="K10" s="14"/>
      <c r="L10" s="15"/>
      <c r="M10" s="14"/>
      <c r="N10" s="14"/>
      <c r="O10" s="14"/>
      <c r="P10" s="14"/>
      <c r="Q10" s="14"/>
      <c r="R10" s="14"/>
      <c r="S10" s="14"/>
      <c r="T10" s="14"/>
      <c r="U10" s="14"/>
      <c r="V10" s="14"/>
      <c r="W10" s="14"/>
      <c r="X10" s="14"/>
      <c r="Y10" s="14"/>
      <c r="Z10" s="14"/>
      <c r="AA10" s="16"/>
      <c r="AB10" s="16"/>
      <c r="AE10" s="73"/>
      <c r="AF10" s="73"/>
      <c r="AG10" s="73"/>
      <c r="AH10" s="73"/>
    </row>
    <row r="11" spans="2:34" s="19" customFormat="1" ht="17.100000000000001" customHeight="1" x14ac:dyDescent="0.25">
      <c r="B11" s="20" t="s">
        <v>78</v>
      </c>
      <c r="C11" s="21"/>
      <c r="D11" s="21"/>
      <c r="E11" s="21"/>
      <c r="F11" s="21"/>
      <c r="G11" s="21"/>
      <c r="H11" s="21"/>
      <c r="I11" s="21"/>
      <c r="J11" s="21"/>
      <c r="K11" s="21"/>
      <c r="L11" s="21"/>
      <c r="M11" s="21"/>
      <c r="N11" s="21"/>
      <c r="O11" s="21"/>
      <c r="P11" s="21"/>
      <c r="Q11" s="21">
        <v>3256.8515014285713</v>
      </c>
      <c r="R11" s="21"/>
      <c r="S11" s="21"/>
      <c r="T11" s="21"/>
      <c r="U11" s="21"/>
      <c r="V11" s="21"/>
      <c r="W11" s="21"/>
      <c r="X11" s="21"/>
      <c r="Y11" s="21"/>
      <c r="Z11" s="21"/>
      <c r="AA11" s="23"/>
      <c r="AB11" s="23"/>
      <c r="AE11" s="84"/>
      <c r="AF11" s="84"/>
      <c r="AG11" s="84"/>
      <c r="AH11" s="84"/>
    </row>
    <row r="12" spans="2:34" s="19" customFormat="1" ht="17.100000000000001" customHeight="1" thickBot="1" x14ac:dyDescent="0.3">
      <c r="B12" s="24" t="s">
        <v>35</v>
      </c>
      <c r="C12" s="25">
        <f>C6+C7-C8+C9-C10-C11</f>
        <v>15244.106264999993</v>
      </c>
      <c r="D12" s="25">
        <f t="shared" ref="D12:K12" si="1">D6+D7-D8+D9-D10-D11</f>
        <v>159.13768343133489</v>
      </c>
      <c r="E12" s="25">
        <f t="shared" si="1"/>
        <v>929.85088047364093</v>
      </c>
      <c r="F12" s="25">
        <f t="shared" si="1"/>
        <v>1977.0646136607752</v>
      </c>
      <c r="G12" s="25">
        <f t="shared" si="1"/>
        <v>1455.9851461261255</v>
      </c>
      <c r="H12" s="25">
        <f t="shared" si="1"/>
        <v>2379.1709560005529</v>
      </c>
      <c r="I12" s="25">
        <f t="shared" si="1"/>
        <v>59.774881272353809</v>
      </c>
      <c r="J12" s="25">
        <f t="shared" si="1"/>
        <v>0</v>
      </c>
      <c r="K12" s="25">
        <f t="shared" si="1"/>
        <v>56.46672792172032</v>
      </c>
      <c r="L12" s="26"/>
      <c r="M12" s="25">
        <f>M6+M7-M8+M9-M10-M11</f>
        <v>11932.517584159414</v>
      </c>
      <c r="N12" s="25">
        <f t="shared" ref="N12:Z12" si="2">N6+N7-N8+N9-N10-N11</f>
        <v>6835.2247917050709</v>
      </c>
      <c r="O12" s="25">
        <f t="shared" si="2"/>
        <v>9253.6116424678366</v>
      </c>
      <c r="P12" s="25">
        <f t="shared" si="2"/>
        <v>75.255886841948723</v>
      </c>
      <c r="Q12" s="25">
        <f t="shared" si="2"/>
        <v>109.86482982477355</v>
      </c>
      <c r="R12" s="25">
        <f t="shared" si="2"/>
        <v>10820.631645406025</v>
      </c>
      <c r="S12" s="25">
        <f t="shared" si="2"/>
        <v>8926.716093596724</v>
      </c>
      <c r="T12" s="25">
        <f t="shared" si="2"/>
        <v>285.74566242155458</v>
      </c>
      <c r="U12" s="25">
        <f t="shared" si="2"/>
        <v>80.198522099208887</v>
      </c>
      <c r="V12" s="25">
        <f t="shared" si="2"/>
        <v>117.24535305145541</v>
      </c>
      <c r="W12" s="25">
        <f t="shared" si="2"/>
        <v>0</v>
      </c>
      <c r="X12" s="25">
        <f t="shared" si="2"/>
        <v>276.16565331214139</v>
      </c>
      <c r="Y12" s="25">
        <f t="shared" si="2"/>
        <v>195.36478904761904</v>
      </c>
      <c r="Z12" s="25">
        <f t="shared" si="2"/>
        <v>490.44545302708372</v>
      </c>
      <c r="AA12" s="27"/>
      <c r="AB12" s="27"/>
      <c r="AC12" s="17"/>
      <c r="AE12" s="73"/>
      <c r="AF12" s="73"/>
      <c r="AG12" s="73"/>
      <c r="AH12" s="73"/>
    </row>
    <row r="13" spans="2:34" s="19" customFormat="1" ht="17.100000000000001" customHeight="1" x14ac:dyDescent="0.25">
      <c r="B13" s="28" t="s">
        <v>36</v>
      </c>
      <c r="C13" s="29">
        <v>-15244.106264999993</v>
      </c>
      <c r="D13" s="29"/>
      <c r="E13" s="29"/>
      <c r="F13" s="29"/>
      <c r="G13" s="29"/>
      <c r="H13" s="29"/>
      <c r="I13" s="29"/>
      <c r="J13" s="29"/>
      <c r="K13" s="29"/>
      <c r="L13" s="30"/>
      <c r="M13" s="29"/>
      <c r="N13" s="29">
        <v>380.19556246786738</v>
      </c>
      <c r="O13" s="29">
        <v>3784.9655902303957</v>
      </c>
      <c r="P13" s="29">
        <v>75.255886841948723</v>
      </c>
      <c r="Q13" s="29">
        <v>1806.1412842067691</v>
      </c>
      <c r="R13" s="29">
        <v>3105.9335256909753</v>
      </c>
      <c r="S13" s="29">
        <v>5624.6104237081936</v>
      </c>
      <c r="T13" s="29"/>
      <c r="U13" s="29"/>
      <c r="V13" s="29">
        <v>117.24535305145541</v>
      </c>
      <c r="W13" s="29"/>
      <c r="X13" s="29"/>
      <c r="Y13" s="29"/>
      <c r="Z13" s="29"/>
      <c r="AA13" s="31"/>
      <c r="AB13" s="31"/>
      <c r="AE13" s="73"/>
      <c r="AF13" s="73"/>
      <c r="AG13" s="73"/>
      <c r="AH13" s="73"/>
    </row>
    <row r="14" spans="2:34" s="19" customFormat="1" ht="17.100000000000001" customHeight="1" x14ac:dyDescent="0.25">
      <c r="B14" s="20" t="s">
        <v>79</v>
      </c>
      <c r="C14" s="21">
        <v>0</v>
      </c>
      <c r="D14" s="21">
        <v>-159.13768343133486</v>
      </c>
      <c r="E14" s="21">
        <v>-507.42800000000068</v>
      </c>
      <c r="F14" s="21">
        <v>-1976.9458079982999</v>
      </c>
      <c r="G14" s="21"/>
      <c r="H14" s="21"/>
      <c r="I14" s="21"/>
      <c r="J14" s="21"/>
      <c r="K14" s="21"/>
      <c r="L14" s="22"/>
      <c r="M14" s="21">
        <v>9064.4618101192445</v>
      </c>
      <c r="N14" s="21"/>
      <c r="O14" s="21"/>
      <c r="P14" s="21"/>
      <c r="Q14" s="21"/>
      <c r="R14" s="21">
        <v>-2750.7311231717163</v>
      </c>
      <c r="S14" s="21">
        <v>-5710.832017430399</v>
      </c>
      <c r="T14" s="21"/>
      <c r="U14" s="21"/>
      <c r="V14" s="21"/>
      <c r="W14" s="21"/>
      <c r="X14" s="21"/>
      <c r="Y14" s="21"/>
      <c r="Z14" s="21"/>
      <c r="AA14" s="23"/>
      <c r="AB14" s="23"/>
      <c r="AE14" s="73"/>
      <c r="AF14" s="73"/>
      <c r="AG14" s="73"/>
      <c r="AH14" s="73"/>
    </row>
    <row r="15" spans="2:34" s="19" customFormat="1" ht="17.100000000000001" customHeight="1" x14ac:dyDescent="0.25">
      <c r="B15" s="13" t="s">
        <v>80</v>
      </c>
      <c r="C15" s="14"/>
      <c r="D15" s="14">
        <v>0</v>
      </c>
      <c r="E15" s="14"/>
      <c r="F15" s="14"/>
      <c r="G15" s="14"/>
      <c r="H15" s="14"/>
      <c r="I15" s="14"/>
      <c r="J15" s="14"/>
      <c r="K15" s="14"/>
      <c r="L15" s="15"/>
      <c r="M15" s="14">
        <v>312.11083340089522</v>
      </c>
      <c r="N15" s="14"/>
      <c r="O15" s="14"/>
      <c r="P15" s="14"/>
      <c r="Q15" s="14"/>
      <c r="R15" s="14">
        <v>-41.138097142857141</v>
      </c>
      <c r="S15" s="14">
        <v>-443.50638999617371</v>
      </c>
      <c r="T15" s="14"/>
      <c r="U15" s="14"/>
      <c r="V15" s="14"/>
      <c r="W15" s="14"/>
      <c r="X15" s="14"/>
      <c r="Y15" s="14"/>
      <c r="Z15" s="14"/>
      <c r="AA15" s="16"/>
      <c r="AB15" s="16"/>
      <c r="AE15" s="73"/>
      <c r="AF15" s="73"/>
      <c r="AG15" s="73"/>
      <c r="AH15" s="73"/>
    </row>
    <row r="16" spans="2:34" s="19" customFormat="1" ht="17.100000000000001" customHeight="1" x14ac:dyDescent="0.25">
      <c r="B16" s="20" t="s">
        <v>37</v>
      </c>
      <c r="C16" s="21"/>
      <c r="D16" s="21"/>
      <c r="E16" s="21"/>
      <c r="F16" s="21">
        <v>-0.11880566247548156</v>
      </c>
      <c r="G16" s="21"/>
      <c r="H16" s="21">
        <v>-171.43686151282915</v>
      </c>
      <c r="I16" s="21"/>
      <c r="J16" s="21"/>
      <c r="K16" s="21">
        <v>-15.77860818657863</v>
      </c>
      <c r="L16" s="22"/>
      <c r="M16" s="21">
        <v>2555.9449406392732</v>
      </c>
      <c r="N16" s="21"/>
      <c r="O16" s="21">
        <v>-112.36740228948902</v>
      </c>
      <c r="P16" s="21"/>
      <c r="Q16" s="21"/>
      <c r="R16" s="21">
        <v>-2220.41237223398</v>
      </c>
      <c r="S16" s="21">
        <v>-2297.2523001857276</v>
      </c>
      <c r="T16" s="21"/>
      <c r="U16" s="21"/>
      <c r="V16" s="21"/>
      <c r="W16" s="21"/>
      <c r="X16" s="21"/>
      <c r="Y16" s="21"/>
      <c r="Z16" s="21"/>
      <c r="AA16" s="23"/>
      <c r="AB16" s="23"/>
      <c r="AE16" s="73"/>
      <c r="AF16" s="73"/>
      <c r="AG16" s="73"/>
      <c r="AH16" s="73"/>
    </row>
    <row r="17" spans="2:34" s="19" customFormat="1" ht="17.100000000000001" customHeight="1" x14ac:dyDescent="0.25">
      <c r="B17" s="13" t="s">
        <v>38</v>
      </c>
      <c r="C17" s="14"/>
      <c r="D17" s="14"/>
      <c r="E17" s="14"/>
      <c r="F17" s="14"/>
      <c r="G17" s="14"/>
      <c r="H17" s="14"/>
      <c r="I17" s="14"/>
      <c r="J17" s="14"/>
      <c r="K17" s="14"/>
      <c r="L17" s="15"/>
      <c r="M17" s="14"/>
      <c r="N17" s="14"/>
      <c r="O17" s="14"/>
      <c r="P17" s="14"/>
      <c r="Q17" s="14"/>
      <c r="R17" s="14"/>
      <c r="S17" s="14"/>
      <c r="T17" s="14"/>
      <c r="U17" s="14"/>
      <c r="V17" s="14"/>
      <c r="W17" s="14"/>
      <c r="X17" s="14"/>
      <c r="Y17" s="14"/>
      <c r="Z17" s="14"/>
      <c r="AA17" s="16"/>
      <c r="AB17" s="16"/>
      <c r="AE17" s="73"/>
      <c r="AF17" s="73"/>
      <c r="AG17" s="73"/>
      <c r="AH17" s="73"/>
    </row>
    <row r="18" spans="2:34" s="19" customFormat="1" ht="17.100000000000001" customHeight="1" x14ac:dyDescent="0.25">
      <c r="B18" s="20" t="s">
        <v>39</v>
      </c>
      <c r="C18" s="21"/>
      <c r="D18" s="21"/>
      <c r="E18" s="21"/>
      <c r="F18" s="21"/>
      <c r="G18" s="21">
        <v>-281.04517437985709</v>
      </c>
      <c r="H18" s="21"/>
      <c r="I18" s="21"/>
      <c r="J18" s="21"/>
      <c r="K18" s="21"/>
      <c r="L18" s="22"/>
      <c r="M18" s="21"/>
      <c r="N18" s="21"/>
      <c r="O18" s="21"/>
      <c r="P18" s="21"/>
      <c r="Q18" s="21"/>
      <c r="R18" s="21"/>
      <c r="S18" s="21"/>
      <c r="T18" s="21"/>
      <c r="U18" s="21">
        <v>80.198522099208887</v>
      </c>
      <c r="V18" s="21"/>
      <c r="W18" s="21"/>
      <c r="X18" s="21"/>
      <c r="Y18" s="21"/>
      <c r="Z18" s="21"/>
      <c r="AA18" s="23"/>
      <c r="AB18" s="23"/>
    </row>
    <row r="19" spans="2:34" s="19" customFormat="1" ht="17.100000000000001" customHeight="1" x14ac:dyDescent="0.25">
      <c r="B19" s="13" t="s">
        <v>40</v>
      </c>
      <c r="C19" s="14"/>
      <c r="D19" s="14"/>
      <c r="E19" s="14"/>
      <c r="F19" s="14"/>
      <c r="G19" s="14"/>
      <c r="H19" s="14"/>
      <c r="I19" s="14"/>
      <c r="J19" s="14"/>
      <c r="K19" s="14"/>
      <c r="L19" s="15"/>
      <c r="M19" s="14"/>
      <c r="N19" s="14"/>
      <c r="O19" s="14"/>
      <c r="P19" s="14"/>
      <c r="Q19" s="14"/>
      <c r="R19" s="14"/>
      <c r="S19" s="14"/>
      <c r="T19" s="14"/>
      <c r="U19" s="14"/>
      <c r="V19" s="14"/>
      <c r="W19" s="14"/>
      <c r="X19" s="14"/>
      <c r="Y19" s="14"/>
      <c r="Z19" s="14"/>
      <c r="AA19" s="16"/>
      <c r="AB19" s="16"/>
    </row>
    <row r="20" spans="2:34" s="19" customFormat="1" ht="17.100000000000001" customHeight="1" x14ac:dyDescent="0.25">
      <c r="B20" s="20" t="s">
        <v>41</v>
      </c>
      <c r="C20" s="21"/>
      <c r="D20" s="21"/>
      <c r="E20" s="21"/>
      <c r="F20" s="21"/>
      <c r="G20" s="21"/>
      <c r="H20" s="21"/>
      <c r="I20" s="21"/>
      <c r="J20" s="21"/>
      <c r="K20" s="21"/>
      <c r="L20" s="22"/>
      <c r="M20" s="21"/>
      <c r="N20" s="21"/>
      <c r="O20" s="21"/>
      <c r="P20" s="21"/>
      <c r="Q20" s="21"/>
      <c r="R20" s="21"/>
      <c r="S20" s="21"/>
      <c r="T20" s="21"/>
      <c r="U20" s="21"/>
      <c r="V20" s="21"/>
      <c r="W20" s="21"/>
      <c r="X20" s="21"/>
      <c r="Y20" s="21"/>
      <c r="Z20" s="21"/>
      <c r="AA20" s="23"/>
      <c r="AB20" s="23"/>
      <c r="AE20" s="143"/>
      <c r="AF20" s="143"/>
      <c r="AG20" s="143"/>
      <c r="AH20" s="143"/>
    </row>
    <row r="21" spans="2:34" s="19" customFormat="1" ht="17.100000000000001" customHeight="1" x14ac:dyDescent="0.25">
      <c r="B21" s="13" t="s">
        <v>42</v>
      </c>
      <c r="C21" s="14"/>
      <c r="D21" s="14"/>
      <c r="E21" s="14"/>
      <c r="F21" s="14"/>
      <c r="G21" s="14"/>
      <c r="H21" s="14"/>
      <c r="I21" s="14"/>
      <c r="J21" s="14"/>
      <c r="K21" s="14"/>
      <c r="L21" s="15"/>
      <c r="M21" s="14"/>
      <c r="N21" s="14"/>
      <c r="O21" s="14"/>
      <c r="P21" s="14"/>
      <c r="Q21" s="14"/>
      <c r="R21" s="14"/>
      <c r="S21" s="14"/>
      <c r="T21" s="14"/>
      <c r="U21" s="14"/>
      <c r="V21" s="14"/>
      <c r="W21" s="14"/>
      <c r="X21" s="14"/>
      <c r="Y21" s="14"/>
      <c r="Z21" s="14"/>
      <c r="AA21" s="16"/>
      <c r="AB21" s="16"/>
      <c r="AE21" s="143"/>
      <c r="AF21" s="143"/>
      <c r="AG21" s="143"/>
      <c r="AH21" s="143"/>
    </row>
    <row r="22" spans="2:34" s="19" customFormat="1" ht="17.100000000000001" customHeight="1" thickBot="1" x14ac:dyDescent="0.3">
      <c r="B22" s="32" t="s">
        <v>43</v>
      </c>
      <c r="C22" s="33">
        <f>SUM(C13:C21)</f>
        <v>-15244.106264999993</v>
      </c>
      <c r="D22" s="33">
        <f t="shared" ref="D22:K22" si="3">SUM(D13:D21)</f>
        <v>-159.13768343133486</v>
      </c>
      <c r="E22" s="33">
        <f t="shared" si="3"/>
        <v>-507.42800000000068</v>
      </c>
      <c r="F22" s="33">
        <f t="shared" si="3"/>
        <v>-1977.0646136607754</v>
      </c>
      <c r="G22" s="33">
        <f t="shared" si="3"/>
        <v>-281.04517437985709</v>
      </c>
      <c r="H22" s="33">
        <f t="shared" si="3"/>
        <v>-171.43686151282915</v>
      </c>
      <c r="I22" s="33">
        <f t="shared" si="3"/>
        <v>0</v>
      </c>
      <c r="J22" s="33"/>
      <c r="K22" s="33">
        <f t="shared" si="3"/>
        <v>-15.77860818657863</v>
      </c>
      <c r="L22" s="33"/>
      <c r="M22" s="33">
        <f>SUMIF(M13:M21,"&lt;0")</f>
        <v>0</v>
      </c>
      <c r="N22" s="33">
        <f t="shared" ref="N22:Z22" si="4">SUMIF(N13:N21,"&lt;0")</f>
        <v>0</v>
      </c>
      <c r="O22" s="33">
        <f t="shared" si="4"/>
        <v>-112.36740228948902</v>
      </c>
      <c r="P22" s="33">
        <f t="shared" si="4"/>
        <v>0</v>
      </c>
      <c r="Q22" s="33">
        <f t="shared" si="4"/>
        <v>0</v>
      </c>
      <c r="R22" s="33">
        <f t="shared" si="4"/>
        <v>-5012.2815925485538</v>
      </c>
      <c r="S22" s="33">
        <f>SUMIF(S13:S21,"&lt;0")</f>
        <v>-8451.5907076123003</v>
      </c>
      <c r="T22" s="33">
        <f t="shared" si="4"/>
        <v>0</v>
      </c>
      <c r="U22" s="33">
        <f t="shared" si="4"/>
        <v>0</v>
      </c>
      <c r="V22" s="33">
        <f t="shared" si="4"/>
        <v>0</v>
      </c>
      <c r="W22" s="33">
        <f t="shared" si="4"/>
        <v>0</v>
      </c>
      <c r="X22" s="33">
        <f t="shared" si="4"/>
        <v>0</v>
      </c>
      <c r="Y22" s="33">
        <f t="shared" si="4"/>
        <v>0</v>
      </c>
      <c r="Z22" s="33">
        <f t="shared" si="4"/>
        <v>0</v>
      </c>
      <c r="AA22" s="34"/>
      <c r="AB22" s="34"/>
      <c r="AE22" s="143"/>
      <c r="AF22" s="143"/>
      <c r="AG22" s="143"/>
      <c r="AH22" s="143"/>
    </row>
    <row r="23" spans="2:34" s="19" customFormat="1" ht="17.100000000000001" customHeight="1" x14ac:dyDescent="0.25">
      <c r="B23" s="28" t="s">
        <v>44</v>
      </c>
      <c r="C23" s="29"/>
      <c r="D23" s="29">
        <v>0</v>
      </c>
      <c r="E23" s="29"/>
      <c r="F23" s="29"/>
      <c r="G23" s="29"/>
      <c r="H23" s="29"/>
      <c r="I23" s="29"/>
      <c r="J23" s="29"/>
      <c r="K23" s="29"/>
      <c r="L23" s="35"/>
      <c r="M23" s="29">
        <v>443.74597720473429</v>
      </c>
      <c r="N23" s="29"/>
      <c r="O23" s="29">
        <v>26.724676002123186</v>
      </c>
      <c r="P23" s="29"/>
      <c r="Q23" s="29"/>
      <c r="R23" s="29">
        <v>1.4776259717800528</v>
      </c>
      <c r="S23" s="29">
        <v>399.16453051438657</v>
      </c>
      <c r="T23" s="29"/>
      <c r="U23" s="29"/>
      <c r="V23" s="29">
        <v>117.24535305145541</v>
      </c>
      <c r="W23" s="29"/>
      <c r="X23" s="29"/>
      <c r="Y23" s="29"/>
      <c r="Z23" s="29"/>
      <c r="AA23" s="31"/>
      <c r="AB23" s="31"/>
      <c r="AE23" s="143"/>
      <c r="AF23" s="143"/>
      <c r="AG23" s="143"/>
      <c r="AH23" s="143"/>
    </row>
    <row r="24" spans="2:34" s="19" customFormat="1" ht="17.100000000000001" customHeight="1" x14ac:dyDescent="0.25">
      <c r="B24" s="20" t="s">
        <v>45</v>
      </c>
      <c r="C24" s="21"/>
      <c r="D24" s="21"/>
      <c r="E24" s="21">
        <v>0</v>
      </c>
      <c r="F24" s="21"/>
      <c r="G24" s="21"/>
      <c r="H24" s="21"/>
      <c r="I24" s="21"/>
      <c r="J24" s="21"/>
      <c r="K24" s="21"/>
      <c r="L24" s="36"/>
      <c r="M24" s="21">
        <v>1353.5188505500878</v>
      </c>
      <c r="N24" s="21"/>
      <c r="O24" s="21"/>
      <c r="P24" s="21"/>
      <c r="Q24" s="21"/>
      <c r="R24" s="21"/>
      <c r="S24" s="21"/>
      <c r="T24" s="21"/>
      <c r="U24" s="21"/>
      <c r="V24" s="21"/>
      <c r="W24" s="21"/>
      <c r="X24" s="21"/>
      <c r="Y24" s="21"/>
      <c r="Z24" s="21"/>
      <c r="AA24" s="23"/>
      <c r="AB24" s="23"/>
    </row>
    <row r="25" spans="2:34" s="19" customFormat="1" ht="17.100000000000001" customHeight="1" thickBot="1" x14ac:dyDescent="0.3">
      <c r="B25" s="109" t="s">
        <v>46</v>
      </c>
      <c r="C25" s="110">
        <f>IFERROR(C12+C22-C32-C24-C23-C33, " ")</f>
        <v>0</v>
      </c>
      <c r="D25" s="110">
        <f t="shared" ref="D25:Z25" si="5">IFERROR(D12+D22-D32-D24-D23-D33, " ")</f>
        <v>2.8421709430404007E-14</v>
      </c>
      <c r="E25" s="110">
        <f t="shared" si="5"/>
        <v>366.87498171960146</v>
      </c>
      <c r="F25" s="110">
        <f t="shared" si="5"/>
        <v>-2.2737367544323206E-13</v>
      </c>
      <c r="G25" s="110">
        <f t="shared" si="5"/>
        <v>-2.2737367544323206E-13</v>
      </c>
      <c r="H25" s="110">
        <f t="shared" si="5"/>
        <v>4.5474735088646412E-13</v>
      </c>
      <c r="I25" s="110">
        <f t="shared" si="5"/>
        <v>7.1054273576010019E-15</v>
      </c>
      <c r="J25" s="110"/>
      <c r="K25" s="110">
        <f t="shared" si="5"/>
        <v>0</v>
      </c>
      <c r="L25" s="110"/>
      <c r="M25" s="110">
        <f t="shared" si="5"/>
        <v>3.0127011996228248E-12</v>
      </c>
      <c r="N25" s="110">
        <f t="shared" si="5"/>
        <v>93.809625038405102</v>
      </c>
      <c r="O25" s="110">
        <f t="shared" si="5"/>
        <v>-2.0463630789890885E-12</v>
      </c>
      <c r="P25" s="110">
        <f t="shared" si="5"/>
        <v>5.6861862105047294</v>
      </c>
      <c r="Q25" s="110">
        <f t="shared" si="5"/>
        <v>-4.4053649617126212E-13</v>
      </c>
      <c r="R25" s="110">
        <f t="shared" si="5"/>
        <v>1.8374191057546341E-12</v>
      </c>
      <c r="S25" s="110">
        <f t="shared" si="5"/>
        <v>5.6843418860808015E-13</v>
      </c>
      <c r="T25" s="110">
        <f t="shared" si="5"/>
        <v>0</v>
      </c>
      <c r="U25" s="110">
        <f t="shared" si="5"/>
        <v>0</v>
      </c>
      <c r="V25" s="110">
        <f t="shared" si="5"/>
        <v>0</v>
      </c>
      <c r="W25" s="110">
        <f t="shared" si="5"/>
        <v>0</v>
      </c>
      <c r="X25" s="110">
        <f t="shared" si="5"/>
        <v>0</v>
      </c>
      <c r="Y25" s="110">
        <f t="shared" si="5"/>
        <v>0</v>
      </c>
      <c r="Z25" s="110">
        <f t="shared" si="5"/>
        <v>0</v>
      </c>
      <c r="AA25" s="110"/>
      <c r="AB25" s="110"/>
      <c r="AE25" s="73"/>
      <c r="AF25" s="73"/>
      <c r="AG25" s="73"/>
      <c r="AH25" s="73"/>
    </row>
    <row r="26" spans="2:34" s="19" customFormat="1" ht="17.100000000000001" customHeight="1" x14ac:dyDescent="0.25">
      <c r="B26" s="118" t="s">
        <v>135</v>
      </c>
      <c r="C26" s="29"/>
      <c r="D26" s="29">
        <v>0</v>
      </c>
      <c r="E26" s="29"/>
      <c r="F26" s="29"/>
      <c r="G26" s="29"/>
      <c r="H26" s="29"/>
      <c r="I26" s="29"/>
      <c r="J26" s="29"/>
      <c r="K26" s="29"/>
      <c r="L26" s="35"/>
      <c r="M26" s="29">
        <v>0</v>
      </c>
      <c r="N26" s="29">
        <v>2577.8801676035596</v>
      </c>
      <c r="O26" s="29">
        <v>7848.2225645147655</v>
      </c>
      <c r="P26" s="29"/>
      <c r="Q26" s="29">
        <v>109.86482982477399</v>
      </c>
      <c r="R26" s="29">
        <v>4362.0365638965905</v>
      </c>
      <c r="S26" s="29"/>
      <c r="T26" s="29"/>
      <c r="U26" s="29"/>
      <c r="V26" s="29"/>
      <c r="W26" s="29">
        <v>0</v>
      </c>
      <c r="X26" s="29"/>
      <c r="Y26" s="29"/>
      <c r="Z26" s="29"/>
      <c r="AA26" s="31"/>
      <c r="AB26" s="31"/>
      <c r="AE26" s="73"/>
      <c r="AF26" s="73"/>
      <c r="AG26" s="73"/>
      <c r="AH26" s="73"/>
    </row>
    <row r="27" spans="2:34" s="19" customFormat="1" ht="17.100000000000001" customHeight="1" x14ac:dyDescent="0.25">
      <c r="B27" s="121" t="s">
        <v>136</v>
      </c>
      <c r="C27" s="21"/>
      <c r="D27" s="21">
        <v>0</v>
      </c>
      <c r="E27" s="21">
        <v>55.547898754038769</v>
      </c>
      <c r="F27" s="21"/>
      <c r="G27" s="21"/>
      <c r="H27" s="21">
        <v>2207.7340944877233</v>
      </c>
      <c r="I27" s="21"/>
      <c r="J27" s="21"/>
      <c r="K27" s="21">
        <v>24.712820596601219</v>
      </c>
      <c r="L27" s="36"/>
      <c r="M27" s="21">
        <v>3716.8108203229417</v>
      </c>
      <c r="N27" s="21">
        <v>333.22329996058215</v>
      </c>
      <c r="O27" s="21">
        <v>6.5606861610653402</v>
      </c>
      <c r="P27" s="21"/>
      <c r="Q27" s="21"/>
      <c r="R27" s="21">
        <v>909.46375673177749</v>
      </c>
      <c r="S27" s="21">
        <v>75.960855470036535</v>
      </c>
      <c r="T27" s="21">
        <v>285.74566242155458</v>
      </c>
      <c r="U27" s="21"/>
      <c r="V27" s="21"/>
      <c r="W27" s="21"/>
      <c r="X27" s="21"/>
      <c r="Y27" s="21"/>
      <c r="Z27" s="21"/>
      <c r="AA27" s="23"/>
      <c r="AB27" s="37"/>
      <c r="AE27" s="73"/>
      <c r="AF27" s="73"/>
      <c r="AG27" s="73"/>
      <c r="AH27" s="73"/>
    </row>
    <row r="28" spans="2:34" s="19" customFormat="1" ht="17.100000000000001" customHeight="1" x14ac:dyDescent="0.25">
      <c r="B28" s="120" t="s">
        <v>137</v>
      </c>
      <c r="C28" s="14"/>
      <c r="D28" s="14"/>
      <c r="E28" s="14"/>
      <c r="F28" s="14"/>
      <c r="G28" s="14">
        <v>1174.8475287695765</v>
      </c>
      <c r="H28" s="14"/>
      <c r="I28" s="14">
        <v>56.486723256290688</v>
      </c>
      <c r="J28" s="14"/>
      <c r="K28" s="14">
        <v>15.975299138540471</v>
      </c>
      <c r="L28" s="38"/>
      <c r="M28" s="14">
        <v>3770.6624739039567</v>
      </c>
      <c r="N28" s="14">
        <v>3269.3621688344042</v>
      </c>
      <c r="O28" s="14"/>
      <c r="P28" s="14">
        <v>69.569700631443993</v>
      </c>
      <c r="Q28" s="14"/>
      <c r="R28" s="14"/>
      <c r="S28" s="14"/>
      <c r="T28" s="14"/>
      <c r="U28" s="14">
        <v>78.578473835608264</v>
      </c>
      <c r="V28" s="14"/>
      <c r="W28" s="14"/>
      <c r="X28" s="14"/>
      <c r="Y28" s="14"/>
      <c r="Z28" s="14"/>
      <c r="AA28" s="16"/>
      <c r="AB28" s="16"/>
      <c r="AE28" s="73"/>
      <c r="AF28" s="73"/>
      <c r="AG28" s="73"/>
      <c r="AH28" s="73"/>
    </row>
    <row r="29" spans="2:34" s="19" customFormat="1" ht="17.100000000000001" customHeight="1" x14ac:dyDescent="0.25">
      <c r="B29" s="121" t="s">
        <v>138</v>
      </c>
      <c r="C29" s="21"/>
      <c r="D29" s="21"/>
      <c r="E29" s="21"/>
      <c r="F29" s="21"/>
      <c r="G29" s="21">
        <v>9.2442976692129891E-2</v>
      </c>
      <c r="H29" s="21"/>
      <c r="I29" s="21">
        <v>3.288158016063115</v>
      </c>
      <c r="J29" s="21"/>
      <c r="K29" s="21"/>
      <c r="L29" s="36"/>
      <c r="M29" s="21">
        <v>1524.2843027097101</v>
      </c>
      <c r="N29" s="21">
        <v>447.45462623368314</v>
      </c>
      <c r="O29" s="21">
        <v>0.11882383686717445</v>
      </c>
      <c r="P29" s="21"/>
      <c r="Q29" s="21"/>
      <c r="R29" s="21">
        <v>162.23570312543254</v>
      </c>
      <c r="S29" s="21"/>
      <c r="T29" s="21"/>
      <c r="U29" s="21">
        <v>1.6200482636006241</v>
      </c>
      <c r="V29" s="21"/>
      <c r="W29" s="21"/>
      <c r="X29" s="21"/>
      <c r="Y29" s="21"/>
      <c r="Z29" s="21"/>
      <c r="AA29" s="23"/>
      <c r="AB29" s="23"/>
      <c r="AE29" s="73"/>
      <c r="AF29" s="73"/>
      <c r="AG29" s="73"/>
      <c r="AH29" s="73"/>
    </row>
    <row r="30" spans="2:34" s="19" customFormat="1" ht="17.100000000000001" customHeight="1" x14ac:dyDescent="0.25">
      <c r="B30" s="120" t="s">
        <v>139</v>
      </c>
      <c r="C30" s="14"/>
      <c r="D30" s="14"/>
      <c r="E30" s="14"/>
      <c r="F30" s="14"/>
      <c r="G30" s="14"/>
      <c r="H30" s="14"/>
      <c r="I30" s="14"/>
      <c r="J30" s="14"/>
      <c r="K30" s="14"/>
      <c r="L30" s="38"/>
      <c r="M30" s="14">
        <v>1123.495159467981</v>
      </c>
      <c r="N30" s="14"/>
      <c r="O30" s="14"/>
      <c r="P30" s="14"/>
      <c r="Q30" s="14"/>
      <c r="R30" s="14">
        <v>373.13640313188944</v>
      </c>
      <c r="S30" s="14"/>
      <c r="T30" s="14"/>
      <c r="U30" s="14"/>
      <c r="V30" s="14"/>
      <c r="W30" s="14"/>
      <c r="X30" s="14"/>
      <c r="Y30" s="14"/>
      <c r="Z30" s="14"/>
      <c r="AA30" s="16"/>
      <c r="AB30" s="16"/>
    </row>
    <row r="31" spans="2:34" s="19" customFormat="1" ht="17.100000000000001" customHeight="1" x14ac:dyDescent="0.25">
      <c r="B31" s="121" t="s">
        <v>140</v>
      </c>
      <c r="C31" s="21"/>
      <c r="D31" s="21"/>
      <c r="E31" s="21"/>
      <c r="F31" s="21"/>
      <c r="G31" s="21"/>
      <c r="H31" s="21"/>
      <c r="I31" s="21"/>
      <c r="J31" s="21"/>
      <c r="K31" s="21"/>
      <c r="L31" s="36"/>
      <c r="M31" s="21"/>
      <c r="N31" s="21">
        <v>113.49490403443676</v>
      </c>
      <c r="O31" s="21">
        <v>149.02992630284433</v>
      </c>
      <c r="P31" s="21"/>
      <c r="Q31" s="21"/>
      <c r="R31" s="21"/>
      <c r="S31" s="21"/>
      <c r="T31" s="21"/>
      <c r="U31" s="21"/>
      <c r="V31" s="21"/>
      <c r="W31" s="21"/>
      <c r="X31" s="21"/>
      <c r="Y31" s="21"/>
      <c r="Z31" s="21"/>
      <c r="AA31" s="23"/>
      <c r="AB31" s="23"/>
    </row>
    <row r="32" spans="2:34" s="19" customFormat="1" ht="17.100000000000001" customHeight="1" x14ac:dyDescent="0.25">
      <c r="B32" s="39" t="s">
        <v>51</v>
      </c>
      <c r="C32" s="40">
        <f t="shared" ref="C32:K32" si="6">SUM(C26:C31)</f>
        <v>0</v>
      </c>
      <c r="D32" s="40">
        <f t="shared" si="6"/>
        <v>0</v>
      </c>
      <c r="E32" s="40">
        <f t="shared" si="6"/>
        <v>55.547898754038769</v>
      </c>
      <c r="F32" s="40">
        <f t="shared" si="6"/>
        <v>0</v>
      </c>
      <c r="G32" s="40">
        <f t="shared" si="6"/>
        <v>1174.9399717462686</v>
      </c>
      <c r="H32" s="40">
        <f t="shared" si="6"/>
        <v>2207.7340944877233</v>
      </c>
      <c r="I32" s="40">
        <f t="shared" ref="I32" si="7">SUM(I26:I31)</f>
        <v>59.774881272353802</v>
      </c>
      <c r="J32" s="40"/>
      <c r="K32" s="40">
        <f t="shared" si="6"/>
        <v>40.68811973514169</v>
      </c>
      <c r="L32" s="40"/>
      <c r="M32" s="40">
        <f t="shared" ref="M32:Z32" si="8">SUM(M26:M31)</f>
        <v>10135.252756404589</v>
      </c>
      <c r="N32" s="40">
        <f t="shared" si="8"/>
        <v>6741.4151666666658</v>
      </c>
      <c r="O32" s="40">
        <f t="shared" si="8"/>
        <v>8003.9320008155419</v>
      </c>
      <c r="P32" s="40">
        <f t="shared" si="8"/>
        <v>69.569700631443993</v>
      </c>
      <c r="Q32" s="40">
        <f t="shared" si="8"/>
        <v>109.86482982477399</v>
      </c>
      <c r="R32" s="40">
        <f t="shared" si="8"/>
        <v>5806.8724268856895</v>
      </c>
      <c r="S32" s="40">
        <f t="shared" si="8"/>
        <v>75.960855470036535</v>
      </c>
      <c r="T32" s="40">
        <f t="shared" si="8"/>
        <v>285.74566242155458</v>
      </c>
      <c r="U32" s="40">
        <f t="shared" si="8"/>
        <v>80.198522099208887</v>
      </c>
      <c r="V32" s="40">
        <f t="shared" si="8"/>
        <v>0</v>
      </c>
      <c r="W32" s="40">
        <f t="shared" si="8"/>
        <v>0</v>
      </c>
      <c r="X32" s="40">
        <f t="shared" si="8"/>
        <v>0</v>
      </c>
      <c r="Y32" s="40">
        <f t="shared" si="8"/>
        <v>0</v>
      </c>
      <c r="Z32" s="40">
        <f t="shared" si="8"/>
        <v>0</v>
      </c>
      <c r="AA32" s="40"/>
      <c r="AB32" s="40"/>
      <c r="AC32" s="71"/>
    </row>
    <row r="33" spans="2:30" s="19" customFormat="1" ht="17.100000000000001" customHeight="1" x14ac:dyDescent="0.25">
      <c r="B33" s="13" t="s">
        <v>52</v>
      </c>
      <c r="C33" s="14"/>
      <c r="D33" s="14"/>
      <c r="E33" s="14"/>
      <c r="F33" s="14"/>
      <c r="G33" s="14"/>
      <c r="H33" s="14"/>
      <c r="I33" s="14"/>
      <c r="J33" s="14"/>
      <c r="K33" s="14"/>
      <c r="L33" s="38"/>
      <c r="M33" s="14"/>
      <c r="N33" s="14"/>
      <c r="O33" s="14">
        <v>1110.5875633606852</v>
      </c>
      <c r="P33" s="14"/>
      <c r="Q33" s="14"/>
      <c r="R33" s="14"/>
      <c r="S33" s="14"/>
      <c r="T33" s="14"/>
      <c r="U33" s="14"/>
      <c r="V33" s="14"/>
      <c r="W33" s="14"/>
      <c r="X33" s="14">
        <v>276.16565331214139</v>
      </c>
      <c r="Y33" s="14">
        <v>195.36478904761904</v>
      </c>
      <c r="Z33" s="14">
        <v>490.44545302708372</v>
      </c>
      <c r="AA33" s="16"/>
      <c r="AB33" s="16"/>
    </row>
    <row r="34" spans="2:30" s="19" customFormat="1" ht="17.100000000000001" customHeight="1" thickBot="1" x14ac:dyDescent="0.3">
      <c r="B34" s="32" t="s">
        <v>53</v>
      </c>
      <c r="C34" s="33">
        <f t="shared" ref="C34:K34" si="9">C33+C32</f>
        <v>0</v>
      </c>
      <c r="D34" s="33">
        <f t="shared" si="9"/>
        <v>0</v>
      </c>
      <c r="E34" s="33">
        <f t="shared" si="9"/>
        <v>55.547898754038769</v>
      </c>
      <c r="F34" s="33">
        <f t="shared" si="9"/>
        <v>0</v>
      </c>
      <c r="G34" s="33">
        <f t="shared" si="9"/>
        <v>1174.9399717462686</v>
      </c>
      <c r="H34" s="33">
        <f t="shared" si="9"/>
        <v>2207.7340944877233</v>
      </c>
      <c r="I34" s="33">
        <f t="shared" si="9"/>
        <v>59.774881272353802</v>
      </c>
      <c r="J34" s="33"/>
      <c r="K34" s="33">
        <f t="shared" si="9"/>
        <v>40.68811973514169</v>
      </c>
      <c r="L34" s="41"/>
      <c r="M34" s="33">
        <f>M33+M32</f>
        <v>10135.252756404589</v>
      </c>
      <c r="N34" s="33">
        <f t="shared" ref="N34:R34" si="10">N33+N32</f>
        <v>6741.4151666666658</v>
      </c>
      <c r="O34" s="33">
        <f t="shared" si="10"/>
        <v>9114.5195641762275</v>
      </c>
      <c r="P34" s="33">
        <f t="shared" si="10"/>
        <v>69.569700631443993</v>
      </c>
      <c r="Q34" s="33">
        <f t="shared" si="10"/>
        <v>109.86482982477399</v>
      </c>
      <c r="R34" s="33">
        <f t="shared" si="10"/>
        <v>5806.8724268856895</v>
      </c>
      <c r="S34" s="33">
        <f>S33+S32</f>
        <v>75.960855470036535</v>
      </c>
      <c r="T34" s="33">
        <f t="shared" ref="T34:Z34" si="11">T33+T32</f>
        <v>285.74566242155458</v>
      </c>
      <c r="U34" s="33">
        <f t="shared" si="11"/>
        <v>80.198522099208887</v>
      </c>
      <c r="V34" s="33">
        <f t="shared" si="11"/>
        <v>0</v>
      </c>
      <c r="W34" s="33">
        <f t="shared" si="11"/>
        <v>0</v>
      </c>
      <c r="X34" s="33">
        <f t="shared" si="11"/>
        <v>276.16565331214139</v>
      </c>
      <c r="Y34" s="33">
        <f t="shared" si="11"/>
        <v>195.36478904761904</v>
      </c>
      <c r="Z34" s="33">
        <f t="shared" si="11"/>
        <v>490.44545302708372</v>
      </c>
      <c r="AA34" s="33"/>
      <c r="AB34" s="33"/>
    </row>
    <row r="35" spans="2:30" s="19" customFormat="1" ht="17.100000000000001" customHeight="1" x14ac:dyDescent="0.25">
      <c r="B35" s="42" t="s">
        <v>54</v>
      </c>
      <c r="C35" s="43">
        <f>IFERROR(C25/C12, " ")</f>
        <v>0</v>
      </c>
      <c r="D35" s="43">
        <f t="shared" ref="D35:Z35" si="12">IFERROR(D25/D12, " ")</f>
        <v>1.7859823529897918E-16</v>
      </c>
      <c r="E35" s="43">
        <f t="shared" si="12"/>
        <v>0.3945524916131985</v>
      </c>
      <c r="F35" s="43">
        <f t="shared" si="12"/>
        <v>-1.1500568766046654E-16</v>
      </c>
      <c r="G35" s="43">
        <f t="shared" si="12"/>
        <v>-1.5616483179666702E-16</v>
      </c>
      <c r="H35" s="43">
        <f t="shared" si="12"/>
        <v>1.9113689570711051E-16</v>
      </c>
      <c r="I35" s="43">
        <f t="shared" si="12"/>
        <v>1.188697862104713E-16</v>
      </c>
      <c r="J35" s="43"/>
      <c r="K35" s="43">
        <f t="shared" si="12"/>
        <v>0</v>
      </c>
      <c r="L35" s="43"/>
      <c r="M35" s="43">
        <f t="shared" si="12"/>
        <v>2.5247825350973952E-16</v>
      </c>
      <c r="N35" s="43">
        <f t="shared" si="12"/>
        <v>1.3724438902470092E-2</v>
      </c>
      <c r="O35" s="43">
        <f t="shared" si="12"/>
        <v>-2.2114209651912147E-16</v>
      </c>
      <c r="P35" s="43">
        <f t="shared" si="12"/>
        <v>7.5558025413304503E-2</v>
      </c>
      <c r="Q35" s="43">
        <f t="shared" si="12"/>
        <v>-4.009804565063141E-15</v>
      </c>
      <c r="R35" s="43">
        <f t="shared" si="12"/>
        <v>1.6980700997568133E-16</v>
      </c>
      <c r="S35" s="43">
        <f t="shared" si="12"/>
        <v>6.3677861225566152E-17</v>
      </c>
      <c r="T35" s="43">
        <f t="shared" si="12"/>
        <v>0</v>
      </c>
      <c r="U35" s="43">
        <f t="shared" si="12"/>
        <v>0</v>
      </c>
      <c r="V35" s="43">
        <f t="shared" si="12"/>
        <v>0</v>
      </c>
      <c r="W35" s="43" t="str">
        <f t="shared" si="12"/>
        <v xml:space="preserve"> </v>
      </c>
      <c r="X35" s="43">
        <f t="shared" si="12"/>
        <v>0</v>
      </c>
      <c r="Y35" s="43">
        <f t="shared" si="12"/>
        <v>0</v>
      </c>
      <c r="Z35" s="43">
        <f t="shared" si="12"/>
        <v>0</v>
      </c>
      <c r="AA35" s="43"/>
      <c r="AB35" s="43"/>
    </row>
    <row r="36" spans="2:30" x14ac:dyDescent="0.35">
      <c r="M36" s="44"/>
      <c r="O36" s="44"/>
      <c r="P36" s="44"/>
      <c r="R36" s="44"/>
    </row>
    <row r="37" spans="2:30" x14ac:dyDescent="0.35">
      <c r="D37" s="149" t="s">
        <v>0</v>
      </c>
      <c r="E37" s="150"/>
      <c r="F37" s="150"/>
      <c r="G37" s="150"/>
      <c r="H37" s="150"/>
      <c r="I37" s="150"/>
      <c r="J37" s="150"/>
      <c r="K37" s="150"/>
      <c r="L37" s="151"/>
      <c r="M37" s="152" t="s">
        <v>1</v>
      </c>
      <c r="N37" s="153"/>
      <c r="O37" s="153"/>
      <c r="P37" s="153"/>
      <c r="Q37" s="153"/>
      <c r="R37" s="153"/>
      <c r="S37" s="153"/>
      <c r="T37" s="153"/>
      <c r="U37" s="153"/>
      <c r="V37" s="153"/>
      <c r="W37" s="153"/>
      <c r="X37" s="153"/>
      <c r="Y37" s="153"/>
      <c r="Z37" s="153"/>
      <c r="AA37" s="154"/>
    </row>
    <row r="38" spans="2:30" ht="45.75" customHeight="1" x14ac:dyDescent="0.35">
      <c r="B38" s="2" t="s">
        <v>111</v>
      </c>
      <c r="C38" s="3" t="s">
        <v>83</v>
      </c>
      <c r="D38" s="3" t="s">
        <v>84</v>
      </c>
      <c r="E38" s="3" t="s">
        <v>85</v>
      </c>
      <c r="F38" s="3" t="s">
        <v>86</v>
      </c>
      <c r="G38" s="3" t="s">
        <v>87</v>
      </c>
      <c r="H38" s="113" t="s">
        <v>124</v>
      </c>
      <c r="I38" s="3" t="s">
        <v>89</v>
      </c>
      <c r="J38" s="3" t="s">
        <v>90</v>
      </c>
      <c r="K38" s="3" t="s">
        <v>125</v>
      </c>
      <c r="L38" s="3" t="s">
        <v>10</v>
      </c>
      <c r="M38" s="3" t="s">
        <v>92</v>
      </c>
      <c r="N38" s="3" t="s">
        <v>93</v>
      </c>
      <c r="O38" s="3" t="s">
        <v>94</v>
      </c>
      <c r="P38" s="3" t="s">
        <v>95</v>
      </c>
      <c r="Q38" s="3" t="s">
        <v>96</v>
      </c>
      <c r="R38" s="3" t="s">
        <v>97</v>
      </c>
      <c r="S38" s="3" t="s">
        <v>98</v>
      </c>
      <c r="T38" s="3" t="s">
        <v>99</v>
      </c>
      <c r="U38" s="3" t="s">
        <v>100</v>
      </c>
      <c r="V38" s="3" t="s">
        <v>101</v>
      </c>
      <c r="W38" s="3" t="s">
        <v>126</v>
      </c>
      <c r="X38" s="113" t="s">
        <v>127</v>
      </c>
      <c r="Y38" s="113" t="s">
        <v>128</v>
      </c>
      <c r="Z38" s="113" t="s">
        <v>129</v>
      </c>
      <c r="AA38" s="3" t="s">
        <v>22</v>
      </c>
      <c r="AB38" s="3" t="s">
        <v>23</v>
      </c>
      <c r="AD38" s="19"/>
    </row>
    <row r="39" spans="2:30" x14ac:dyDescent="0.35">
      <c r="B39" s="46" t="s">
        <v>55</v>
      </c>
      <c r="C39" s="47"/>
      <c r="D39" s="47"/>
      <c r="E39" s="47"/>
      <c r="F39" s="47"/>
      <c r="G39" s="47"/>
      <c r="H39" s="47"/>
      <c r="I39" s="47"/>
      <c r="J39" s="47"/>
      <c r="K39" s="47"/>
      <c r="L39" s="47"/>
      <c r="M39" s="48"/>
      <c r="N39" s="47"/>
      <c r="O39" s="48"/>
      <c r="P39" s="48"/>
      <c r="Q39" s="47"/>
      <c r="R39" s="48"/>
      <c r="S39" s="47"/>
      <c r="T39" s="47"/>
      <c r="U39" s="47"/>
      <c r="V39" s="47"/>
      <c r="W39" s="47"/>
      <c r="X39" s="47"/>
      <c r="Y39" s="47"/>
      <c r="Z39" s="47"/>
      <c r="AA39" s="47"/>
      <c r="AB39" s="49"/>
      <c r="AC39" s="50"/>
    </row>
    <row r="40" spans="2:30" x14ac:dyDescent="0.35">
      <c r="B40" s="51" t="s">
        <v>56</v>
      </c>
      <c r="C40" s="52"/>
      <c r="D40" s="52"/>
      <c r="E40" s="52"/>
      <c r="F40" s="4"/>
      <c r="G40" s="52">
        <v>84.663957652620297</v>
      </c>
      <c r="H40" s="52"/>
      <c r="I40" s="52">
        <v>56.486723256290688</v>
      </c>
      <c r="J40" s="52"/>
      <c r="K40" s="52">
        <v>13.802100708955004</v>
      </c>
      <c r="L40" s="53"/>
      <c r="M40" s="54">
        <v>3159.8279368552726</v>
      </c>
      <c r="N40" s="52">
        <v>2195.6560743195523</v>
      </c>
      <c r="O40" s="54"/>
      <c r="P40" s="54">
        <v>28.845939326820698</v>
      </c>
      <c r="Q40" s="52"/>
      <c r="R40" s="54"/>
      <c r="S40" s="52"/>
      <c r="T40" s="52"/>
      <c r="U40" s="52">
        <v>28.463299331695815</v>
      </c>
      <c r="V40" s="52"/>
      <c r="W40" s="52"/>
      <c r="X40" s="52"/>
      <c r="Y40" s="52"/>
      <c r="Z40" s="52"/>
      <c r="AA40" s="53"/>
      <c r="AB40" s="53"/>
      <c r="AC40" s="50"/>
    </row>
    <row r="41" spans="2:30" x14ac:dyDescent="0.35">
      <c r="B41" s="51" t="s">
        <v>57</v>
      </c>
      <c r="C41" s="52"/>
      <c r="D41" s="52"/>
      <c r="E41" s="52"/>
      <c r="F41" s="4"/>
      <c r="G41" s="52">
        <v>1090.1835711169563</v>
      </c>
      <c r="H41" s="52"/>
      <c r="I41" s="4"/>
      <c r="J41" s="4"/>
      <c r="K41" s="52">
        <v>2.1731984295854661</v>
      </c>
      <c r="L41" s="53"/>
      <c r="M41" s="54">
        <v>610.83453704868418</v>
      </c>
      <c r="N41" s="52">
        <v>1073.7060945148519</v>
      </c>
      <c r="O41" s="54"/>
      <c r="P41" s="54">
        <v>40.723761304623295</v>
      </c>
      <c r="Q41" s="52"/>
      <c r="R41" s="54"/>
      <c r="S41" s="52"/>
      <c r="T41" s="52"/>
      <c r="U41" s="52">
        <v>50.115174503912449</v>
      </c>
      <c r="V41" s="52"/>
      <c r="W41" s="52"/>
      <c r="X41" s="52"/>
      <c r="Y41" s="52"/>
      <c r="Z41" s="52"/>
      <c r="AA41" s="53"/>
      <c r="AB41" s="53"/>
      <c r="AC41" s="50"/>
    </row>
    <row r="42" spans="2:30" x14ac:dyDescent="0.35">
      <c r="B42" s="55" t="s">
        <v>58</v>
      </c>
      <c r="C42" s="53"/>
      <c r="D42" s="53"/>
      <c r="E42" s="53"/>
      <c r="F42" s="55"/>
      <c r="G42" s="53">
        <f>SUM(G40:G41)</f>
        <v>1174.8475287695765</v>
      </c>
      <c r="H42" s="52"/>
      <c r="I42" s="53">
        <f t="shared" ref="I42:N42" si="13">SUM(I40:I41)</f>
        <v>56.486723256290688</v>
      </c>
      <c r="J42" s="53"/>
      <c r="K42" s="53">
        <f t="shared" si="13"/>
        <v>15.975299138540471</v>
      </c>
      <c r="L42" s="53"/>
      <c r="M42" s="53">
        <f t="shared" si="13"/>
        <v>3770.6624739039567</v>
      </c>
      <c r="N42" s="53">
        <f t="shared" si="13"/>
        <v>3269.3621688344042</v>
      </c>
      <c r="O42" s="54"/>
      <c r="P42" s="53">
        <f>SUM(P40:P41)</f>
        <v>69.569700631443993</v>
      </c>
      <c r="Q42" s="52"/>
      <c r="R42" s="54"/>
      <c r="S42" s="52"/>
      <c r="T42" s="52"/>
      <c r="U42" s="53">
        <f>SUM(U40:U41)</f>
        <v>78.578473835608264</v>
      </c>
      <c r="V42" s="52"/>
      <c r="W42" s="52"/>
      <c r="X42" s="52"/>
      <c r="Y42" s="52"/>
      <c r="Z42" s="52"/>
      <c r="AA42" s="53"/>
      <c r="AB42" s="53"/>
      <c r="AC42" s="50"/>
    </row>
    <row r="43" spans="2:30" x14ac:dyDescent="0.35">
      <c r="B43" s="51" t="s">
        <v>59</v>
      </c>
      <c r="C43" s="52"/>
      <c r="D43" s="52"/>
      <c r="E43" s="52"/>
      <c r="F43" s="4"/>
      <c r="G43" s="4"/>
      <c r="H43" s="52"/>
      <c r="I43" s="52"/>
      <c r="J43" s="52"/>
      <c r="K43" s="52"/>
      <c r="L43" s="53"/>
      <c r="M43" s="54">
        <v>142.70217063528662</v>
      </c>
      <c r="N43" s="52">
        <v>182.29267460011764</v>
      </c>
      <c r="O43" s="54">
        <v>0.11882383686717445</v>
      </c>
      <c r="P43" s="54"/>
      <c r="Q43" s="52"/>
      <c r="R43" s="54"/>
      <c r="S43" s="52"/>
      <c r="T43" s="52"/>
      <c r="U43" s="52">
        <v>1.6200482636006241</v>
      </c>
      <c r="V43" s="52"/>
      <c r="W43" s="52"/>
      <c r="X43" s="52"/>
      <c r="Y43" s="52"/>
      <c r="Z43" s="52"/>
      <c r="AA43" s="53"/>
      <c r="AB43" s="53"/>
      <c r="AC43" s="50"/>
    </row>
    <row r="44" spans="2:30" x14ac:dyDescent="0.35">
      <c r="B44" s="51" t="s">
        <v>60</v>
      </c>
      <c r="C44" s="52"/>
      <c r="D44" s="52"/>
      <c r="E44" s="52"/>
      <c r="F44" s="4"/>
      <c r="G44" s="52">
        <v>9.2442976692129891E-2</v>
      </c>
      <c r="H44" s="52"/>
      <c r="I44" s="52">
        <v>3.288158016063115</v>
      </c>
      <c r="J44" s="52"/>
      <c r="K44" s="52"/>
      <c r="L44" s="53"/>
      <c r="M44" s="54">
        <v>580.60790828951019</v>
      </c>
      <c r="N44" s="52">
        <v>170.16002820147523</v>
      </c>
      <c r="O44" s="54"/>
      <c r="P44" s="54"/>
      <c r="Q44" s="52"/>
      <c r="R44" s="54">
        <v>162.23570312543254</v>
      </c>
      <c r="S44" s="52"/>
      <c r="T44" s="52"/>
      <c r="U44" s="4"/>
      <c r="V44" s="52"/>
      <c r="W44" s="52"/>
      <c r="X44" s="52"/>
      <c r="Y44" s="52"/>
      <c r="Z44" s="52"/>
      <c r="AA44" s="53"/>
      <c r="AB44" s="53"/>
      <c r="AC44" s="50"/>
    </row>
    <row r="45" spans="2:30" x14ac:dyDescent="0.35">
      <c r="B45" s="51" t="s">
        <v>61</v>
      </c>
      <c r="C45" s="52"/>
      <c r="D45" s="52"/>
      <c r="E45" s="52"/>
      <c r="F45" s="4"/>
      <c r="G45" s="52"/>
      <c r="H45" s="52"/>
      <c r="I45" s="52"/>
      <c r="J45" s="52"/>
      <c r="K45" s="52"/>
      <c r="L45" s="53"/>
      <c r="M45" s="54">
        <v>800.97422378491331</v>
      </c>
      <c r="N45" s="52">
        <v>95.001923432090251</v>
      </c>
      <c r="O45" s="54"/>
      <c r="P45" s="54"/>
      <c r="Q45" s="52"/>
      <c r="R45" s="54"/>
      <c r="S45" s="52"/>
      <c r="T45" s="52"/>
      <c r="U45" s="52"/>
      <c r="V45" s="52"/>
      <c r="W45" s="52"/>
      <c r="X45" s="52"/>
      <c r="Y45" s="52"/>
      <c r="Z45" s="52"/>
      <c r="AA45" s="53"/>
      <c r="AB45" s="53"/>
      <c r="AC45" s="50"/>
    </row>
    <row r="46" spans="2:30" x14ac:dyDescent="0.35">
      <c r="B46" s="56" t="s">
        <v>141</v>
      </c>
      <c r="C46" s="52"/>
      <c r="D46" s="52"/>
      <c r="E46" s="52"/>
      <c r="F46" s="4"/>
      <c r="G46" s="53">
        <f>SUM(G43:G45)</f>
        <v>9.2442976692129891E-2</v>
      </c>
      <c r="H46" s="52"/>
      <c r="I46" s="53">
        <f>SUM(I43:I45)</f>
        <v>3.288158016063115</v>
      </c>
      <c r="J46" s="53"/>
      <c r="K46" s="52"/>
      <c r="L46" s="53"/>
      <c r="M46" s="53">
        <f>SUM(M43:M45)</f>
        <v>1524.2843027097101</v>
      </c>
      <c r="N46" s="53">
        <f t="shared" ref="N46:X46" si="14">SUM(N43:N45)</f>
        <v>447.45462623368314</v>
      </c>
      <c r="O46" s="53">
        <f t="shared" si="14"/>
        <v>0.11882383686717445</v>
      </c>
      <c r="P46" s="53">
        <f t="shared" si="14"/>
        <v>0</v>
      </c>
      <c r="Q46" s="53">
        <f t="shared" si="14"/>
        <v>0</v>
      </c>
      <c r="R46" s="53">
        <f t="shared" si="14"/>
        <v>162.23570312543254</v>
      </c>
      <c r="S46" s="53">
        <f t="shared" si="14"/>
        <v>0</v>
      </c>
      <c r="T46" s="53">
        <f t="shared" si="14"/>
        <v>0</v>
      </c>
      <c r="U46" s="53">
        <f t="shared" si="14"/>
        <v>1.6200482636006241</v>
      </c>
      <c r="V46" s="53">
        <f t="shared" si="14"/>
        <v>0</v>
      </c>
      <c r="W46" s="53">
        <f t="shared" si="14"/>
        <v>0</v>
      </c>
      <c r="X46" s="53">
        <f t="shared" si="14"/>
        <v>0</v>
      </c>
      <c r="Y46" s="53"/>
      <c r="Z46" s="53"/>
      <c r="AA46" s="53"/>
      <c r="AB46" s="53"/>
      <c r="AC46" s="50"/>
    </row>
    <row r="47" spans="2:30" x14ac:dyDescent="0.35">
      <c r="B47" s="51" t="s">
        <v>63</v>
      </c>
      <c r="C47" s="52"/>
      <c r="D47" s="52">
        <v>0</v>
      </c>
      <c r="E47" s="52"/>
      <c r="F47" s="4"/>
      <c r="G47" s="52"/>
      <c r="H47" s="52">
        <v>2207.7340944877233</v>
      </c>
      <c r="I47" s="52"/>
      <c r="J47" s="52"/>
      <c r="K47" s="52"/>
      <c r="L47" s="53"/>
      <c r="M47" s="54">
        <v>71.835212640588267</v>
      </c>
      <c r="N47" s="52">
        <v>0</v>
      </c>
      <c r="O47" s="54"/>
      <c r="P47" s="54"/>
      <c r="Q47" s="52"/>
      <c r="R47" s="54">
        <v>145.06371138894272</v>
      </c>
      <c r="S47" s="52">
        <v>0</v>
      </c>
      <c r="T47" s="52"/>
      <c r="U47" s="52"/>
      <c r="V47" s="52"/>
      <c r="W47" s="52"/>
      <c r="X47" s="52"/>
      <c r="Y47" s="52"/>
      <c r="Z47" s="52"/>
      <c r="AA47" s="53"/>
      <c r="AB47" s="53"/>
      <c r="AC47" s="50"/>
    </row>
    <row r="48" spans="2:30" x14ac:dyDescent="0.35">
      <c r="B48" s="51" t="s">
        <v>64</v>
      </c>
      <c r="C48" s="52"/>
      <c r="D48" s="52">
        <v>0</v>
      </c>
      <c r="E48" s="52">
        <v>0</v>
      </c>
      <c r="F48" s="4"/>
      <c r="G48" s="52"/>
      <c r="H48" s="52"/>
      <c r="I48" s="52"/>
      <c r="J48" s="52"/>
      <c r="K48" s="52">
        <v>24.712820596601219</v>
      </c>
      <c r="L48" s="53"/>
      <c r="M48" s="54">
        <v>899.86348009493986</v>
      </c>
      <c r="N48" s="52">
        <v>166.5790753963521</v>
      </c>
      <c r="O48" s="54">
        <v>6.0678021142145866</v>
      </c>
      <c r="P48" s="54"/>
      <c r="Q48" s="52"/>
      <c r="R48" s="54">
        <v>132.46889766510435</v>
      </c>
      <c r="S48" s="52">
        <v>23.898717174440883</v>
      </c>
      <c r="T48" s="52"/>
      <c r="U48" s="52"/>
      <c r="V48" s="52"/>
      <c r="W48" s="52"/>
      <c r="X48" s="52"/>
      <c r="Y48" s="52"/>
      <c r="Z48" s="52"/>
      <c r="AA48" s="53"/>
      <c r="AB48" s="53"/>
      <c r="AC48" s="50"/>
    </row>
    <row r="49" spans="2:30" x14ac:dyDescent="0.35">
      <c r="B49" s="51" t="s">
        <v>65</v>
      </c>
      <c r="C49" s="52"/>
      <c r="D49" s="52">
        <v>0</v>
      </c>
      <c r="E49" s="52"/>
      <c r="F49" s="4"/>
      <c r="G49" s="52"/>
      <c r="H49" s="52"/>
      <c r="I49" s="52"/>
      <c r="J49" s="52"/>
      <c r="K49" s="52"/>
      <c r="L49" s="53"/>
      <c r="M49" s="54">
        <v>14.192858328621693</v>
      </c>
      <c r="N49" s="52">
        <v>0.88203946226770791</v>
      </c>
      <c r="O49" s="54"/>
      <c r="P49" s="54"/>
      <c r="Q49" s="52"/>
      <c r="R49" s="54">
        <v>1.2094473616271926</v>
      </c>
      <c r="S49" s="52">
        <v>0.22264258839846285</v>
      </c>
      <c r="T49" s="52"/>
      <c r="U49" s="52"/>
      <c r="V49" s="52"/>
      <c r="W49" s="52"/>
      <c r="X49" s="52"/>
      <c r="Y49" s="52"/>
      <c r="Z49" s="52"/>
      <c r="AA49" s="53"/>
      <c r="AB49" s="53"/>
      <c r="AC49" s="50"/>
    </row>
    <row r="50" spans="2:30" x14ac:dyDescent="0.35">
      <c r="B50" s="51" t="s">
        <v>66</v>
      </c>
      <c r="C50" s="52"/>
      <c r="D50" s="52">
        <v>0</v>
      </c>
      <c r="E50" s="52"/>
      <c r="F50" s="4"/>
      <c r="G50" s="52"/>
      <c r="H50" s="52"/>
      <c r="I50" s="52"/>
      <c r="J50" s="52"/>
      <c r="K50" s="52"/>
      <c r="L50" s="53"/>
      <c r="M50" s="54">
        <v>115.39087937535935</v>
      </c>
      <c r="N50" s="52">
        <v>3.4529726323582179E-2</v>
      </c>
      <c r="O50" s="54"/>
      <c r="P50" s="54"/>
      <c r="Q50" s="52"/>
      <c r="R50" s="54">
        <v>8.8843759151860997</v>
      </c>
      <c r="S50" s="52">
        <v>6.5604738511498102</v>
      </c>
      <c r="T50" s="52"/>
      <c r="U50" s="52"/>
      <c r="V50" s="52"/>
      <c r="W50" s="52"/>
      <c r="X50" s="52"/>
      <c r="Y50" s="52"/>
      <c r="Z50" s="52"/>
      <c r="AA50" s="53"/>
      <c r="AB50" s="53"/>
      <c r="AC50" s="50"/>
    </row>
    <row r="51" spans="2:30" x14ac:dyDescent="0.35">
      <c r="B51" s="51" t="s">
        <v>67</v>
      </c>
      <c r="C51" s="52"/>
      <c r="D51" s="52"/>
      <c r="E51" s="52"/>
      <c r="F51" s="4"/>
      <c r="G51" s="52"/>
      <c r="H51" s="52"/>
      <c r="I51" s="52"/>
      <c r="J51" s="52"/>
      <c r="K51" s="52"/>
      <c r="L51" s="53"/>
      <c r="M51" s="54">
        <v>141.51375737871061</v>
      </c>
      <c r="N51" s="52">
        <v>11.613514705706901</v>
      </c>
      <c r="O51" s="54"/>
      <c r="P51" s="54"/>
      <c r="Q51" s="52"/>
      <c r="R51" s="54"/>
      <c r="S51" s="52">
        <v>10.162926461093956</v>
      </c>
      <c r="T51" s="52"/>
      <c r="U51" s="52"/>
      <c r="V51" s="52"/>
      <c r="W51" s="52"/>
      <c r="X51" s="52"/>
      <c r="Y51" s="52"/>
      <c r="Z51" s="52"/>
      <c r="AA51" s="53"/>
      <c r="AB51" s="53"/>
      <c r="AC51" s="50"/>
    </row>
    <row r="52" spans="2:30" x14ac:dyDescent="0.35">
      <c r="B52" s="51" t="s">
        <v>68</v>
      </c>
      <c r="C52" s="52"/>
      <c r="D52" s="52">
        <v>0</v>
      </c>
      <c r="E52" s="52"/>
      <c r="F52" s="4"/>
      <c r="G52" s="52"/>
      <c r="H52" s="52"/>
      <c r="I52" s="52"/>
      <c r="J52" s="52"/>
      <c r="K52" s="52"/>
      <c r="L52" s="53"/>
      <c r="M52" s="54">
        <v>416.75658515120051</v>
      </c>
      <c r="N52" s="52">
        <v>0.95759374752857251</v>
      </c>
      <c r="O52" s="54"/>
      <c r="P52" s="54"/>
      <c r="Q52" s="52"/>
      <c r="R52" s="54">
        <v>154.77244589993168</v>
      </c>
      <c r="S52" s="52">
        <v>0.90114143582176043</v>
      </c>
      <c r="T52" s="52"/>
      <c r="U52" s="52"/>
      <c r="V52" s="52"/>
      <c r="W52" s="52"/>
      <c r="X52" s="52"/>
      <c r="Y52" s="52"/>
      <c r="Z52" s="52"/>
      <c r="AA52" s="53"/>
      <c r="AB52" s="53"/>
      <c r="AC52" s="50"/>
    </row>
    <row r="53" spans="2:30" x14ac:dyDescent="0.35">
      <c r="B53" s="51" t="s">
        <v>69</v>
      </c>
      <c r="C53" s="52"/>
      <c r="D53" s="52">
        <v>0</v>
      </c>
      <c r="E53" s="52">
        <v>55.547898754038769</v>
      </c>
      <c r="F53" s="4"/>
      <c r="G53" s="52"/>
      <c r="H53" s="52"/>
      <c r="I53" s="52"/>
      <c r="J53" s="52"/>
      <c r="K53" s="52"/>
      <c r="L53" s="53"/>
      <c r="M53" s="54">
        <v>983.23298669124847</v>
      </c>
      <c r="N53" s="52">
        <v>46.744693213495594</v>
      </c>
      <c r="O53" s="52">
        <v>0.14041427798378395</v>
      </c>
      <c r="P53" s="52"/>
      <c r="Q53" s="52"/>
      <c r="R53" s="54">
        <v>90.782228446643984</v>
      </c>
      <c r="S53" s="52">
        <v>32.962887252629308</v>
      </c>
      <c r="T53" s="52">
        <v>285.74566242155458</v>
      </c>
      <c r="U53" s="52"/>
      <c r="V53" s="52"/>
      <c r="W53" s="52"/>
      <c r="X53" s="52"/>
      <c r="Y53" s="52"/>
      <c r="Z53" s="52"/>
      <c r="AA53" s="53"/>
      <c r="AB53" s="53"/>
      <c r="AC53" s="50"/>
    </row>
    <row r="54" spans="2:30" x14ac:dyDescent="0.35">
      <c r="B54" s="51" t="s">
        <v>70</v>
      </c>
      <c r="C54" s="52"/>
      <c r="D54" s="52">
        <v>0</v>
      </c>
      <c r="E54" s="52"/>
      <c r="F54" s="4"/>
      <c r="G54" s="52"/>
      <c r="H54" s="52"/>
      <c r="I54" s="52"/>
      <c r="J54" s="52"/>
      <c r="K54" s="52"/>
      <c r="L54" s="53"/>
      <c r="M54" s="54">
        <v>185.49979675945892</v>
      </c>
      <c r="N54" s="52">
        <v>47.232282949920425</v>
      </c>
      <c r="O54" s="52">
        <v>0.35246976886696929</v>
      </c>
      <c r="P54" s="52"/>
      <c r="Q54" s="52"/>
      <c r="R54" s="54">
        <v>29.37540649044103</v>
      </c>
      <c r="S54" s="4"/>
      <c r="T54" s="52"/>
      <c r="U54" s="52"/>
      <c r="V54" s="52"/>
      <c r="W54" s="52"/>
      <c r="X54" s="52"/>
      <c r="Y54" s="52"/>
      <c r="Z54" s="52"/>
      <c r="AA54" s="53"/>
      <c r="AB54" s="53"/>
      <c r="AC54" s="50"/>
    </row>
    <row r="55" spans="2:30" x14ac:dyDescent="0.35">
      <c r="B55" s="51" t="s">
        <v>71</v>
      </c>
      <c r="C55" s="52"/>
      <c r="D55" s="52">
        <v>0</v>
      </c>
      <c r="E55" s="52"/>
      <c r="F55" s="4"/>
      <c r="G55" s="52"/>
      <c r="H55" s="52"/>
      <c r="I55" s="52"/>
      <c r="J55" s="52"/>
      <c r="K55" s="52"/>
      <c r="L55" s="53"/>
      <c r="M55" s="54">
        <v>888.52526390281389</v>
      </c>
      <c r="N55" s="52">
        <v>59.179570758987239</v>
      </c>
      <c r="O55" s="52"/>
      <c r="P55" s="52"/>
      <c r="Q55" s="52"/>
      <c r="R55" s="54">
        <v>346.90724356390052</v>
      </c>
      <c r="S55" s="52">
        <v>1.2520667065023499</v>
      </c>
      <c r="T55" s="52"/>
      <c r="U55" s="52"/>
      <c r="V55" s="52"/>
      <c r="W55" s="52"/>
      <c r="X55" s="52"/>
      <c r="Y55" s="52"/>
      <c r="Z55" s="52"/>
      <c r="AA55" s="53"/>
      <c r="AB55" s="53"/>
      <c r="AC55" s="50"/>
      <c r="AD55" s="57"/>
    </row>
    <row r="56" spans="2:30" x14ac:dyDescent="0.35">
      <c r="B56" s="56" t="s">
        <v>136</v>
      </c>
      <c r="C56" s="53"/>
      <c r="D56" s="53">
        <f>SUM(D47:D55)</f>
        <v>0</v>
      </c>
      <c r="E56" s="53">
        <f t="shared" ref="E56" si="15">SUM(E47:E55)</f>
        <v>55.547898754038769</v>
      </c>
      <c r="F56" s="53">
        <f t="shared" ref="F56:K56" si="16">SUM(F47:F55)</f>
        <v>0</v>
      </c>
      <c r="G56" s="53">
        <f t="shared" si="16"/>
        <v>0</v>
      </c>
      <c r="H56" s="53">
        <f t="shared" si="16"/>
        <v>2207.7340944877233</v>
      </c>
      <c r="I56" s="53">
        <f t="shared" si="16"/>
        <v>0</v>
      </c>
      <c r="J56" s="53"/>
      <c r="K56" s="53">
        <f t="shared" si="16"/>
        <v>24.712820596601219</v>
      </c>
      <c r="L56" s="53"/>
      <c r="M56" s="53">
        <f t="shared" ref="M56:X56" si="17">SUM(M47:M55)</f>
        <v>3716.8108203229422</v>
      </c>
      <c r="N56" s="53">
        <f t="shared" si="17"/>
        <v>333.22329996058204</v>
      </c>
      <c r="O56" s="53">
        <f t="shared" si="17"/>
        <v>6.5606861610653402</v>
      </c>
      <c r="P56" s="53">
        <f t="shared" si="17"/>
        <v>0</v>
      </c>
      <c r="Q56" s="53">
        <f t="shared" si="17"/>
        <v>0</v>
      </c>
      <c r="R56" s="53">
        <f t="shared" si="17"/>
        <v>909.46375673177772</v>
      </c>
      <c r="S56" s="53">
        <f t="shared" si="17"/>
        <v>75.960855470036535</v>
      </c>
      <c r="T56" s="53">
        <f t="shared" si="17"/>
        <v>285.74566242155458</v>
      </c>
      <c r="U56" s="53">
        <f t="shared" si="17"/>
        <v>0</v>
      </c>
      <c r="V56" s="53">
        <f t="shared" si="17"/>
        <v>0</v>
      </c>
      <c r="W56" s="53">
        <f t="shared" si="17"/>
        <v>0</v>
      </c>
      <c r="X56" s="53">
        <f t="shared" si="17"/>
        <v>0</v>
      </c>
      <c r="Y56" s="53"/>
      <c r="Z56" s="53"/>
      <c r="AA56" s="53"/>
      <c r="AB56" s="53"/>
      <c r="AC56" s="50"/>
      <c r="AD56" s="57"/>
    </row>
    <row r="57" spans="2:30" x14ac:dyDescent="0.35">
      <c r="B57" s="56" t="s">
        <v>135</v>
      </c>
      <c r="C57" s="53">
        <f>+C58+C59+C60</f>
        <v>0</v>
      </c>
      <c r="D57" s="53">
        <f t="shared" ref="D57:K57" si="18">+D58+D59+D60</f>
        <v>0</v>
      </c>
      <c r="E57" s="53">
        <f t="shared" si="18"/>
        <v>0</v>
      </c>
      <c r="F57" s="53">
        <f t="shared" si="18"/>
        <v>0</v>
      </c>
      <c r="G57" s="53">
        <f t="shared" si="18"/>
        <v>0</v>
      </c>
      <c r="H57" s="53">
        <f t="shared" si="18"/>
        <v>0</v>
      </c>
      <c r="I57" s="53">
        <f t="shared" si="18"/>
        <v>0</v>
      </c>
      <c r="J57" s="53">
        <f t="shared" si="18"/>
        <v>0</v>
      </c>
      <c r="K57" s="53">
        <f t="shared" si="18"/>
        <v>0</v>
      </c>
      <c r="L57" s="53"/>
      <c r="M57" s="115">
        <f>+M58+M59+M60</f>
        <v>0</v>
      </c>
      <c r="N57" s="53">
        <f>+N58+N59+N60</f>
        <v>2577.8801676035596</v>
      </c>
      <c r="O57" s="53">
        <f>+O58+O59+O60</f>
        <v>7848.2225645147655</v>
      </c>
      <c r="P57" s="53">
        <f t="shared" ref="P57:V57" si="19">+P58+P59+P60</f>
        <v>0</v>
      </c>
      <c r="Q57" s="53">
        <f t="shared" si="19"/>
        <v>109.86482982477399</v>
      </c>
      <c r="R57" s="53">
        <f t="shared" si="19"/>
        <v>4362.0365638965905</v>
      </c>
      <c r="S57" s="53">
        <f t="shared" si="19"/>
        <v>0</v>
      </c>
      <c r="T57" s="53">
        <f t="shared" si="19"/>
        <v>0</v>
      </c>
      <c r="U57" s="53">
        <f t="shared" si="19"/>
        <v>0</v>
      </c>
      <c r="V57" s="53">
        <f t="shared" si="19"/>
        <v>0</v>
      </c>
      <c r="W57" s="53">
        <f t="shared" ref="W57" si="20">+W58+W59+W60</f>
        <v>0</v>
      </c>
      <c r="X57" s="53">
        <f t="shared" ref="X57" si="21">+X58+X59+X60</f>
        <v>0</v>
      </c>
      <c r="Y57" s="53">
        <f t="shared" ref="Y57" si="22">+Y58+Y59+Y60</f>
        <v>0</v>
      </c>
      <c r="Z57" s="53">
        <f t="shared" ref="Z57" si="23">+Z58+Z59+Z60</f>
        <v>0</v>
      </c>
      <c r="AA57" s="53"/>
      <c r="AB57" s="53"/>
      <c r="AC57" s="50"/>
    </row>
    <row r="58" spans="2:30" x14ac:dyDescent="0.35">
      <c r="B58" s="51" t="s">
        <v>132</v>
      </c>
      <c r="C58" s="53"/>
      <c r="D58" s="53">
        <v>0</v>
      </c>
      <c r="E58" s="53"/>
      <c r="F58" s="55"/>
      <c r="G58" s="53"/>
      <c r="H58" s="53"/>
      <c r="I58" s="53"/>
      <c r="J58" s="53"/>
      <c r="K58" s="53"/>
      <c r="L58" s="53"/>
      <c r="M58" s="53"/>
      <c r="N58" s="52">
        <v>2577.8801676035596</v>
      </c>
      <c r="O58" s="52">
        <v>7841.3626540951891</v>
      </c>
      <c r="P58" s="53"/>
      <c r="Q58" s="53"/>
      <c r="R58" s="52">
        <v>4362.0365638965905</v>
      </c>
      <c r="S58" s="53"/>
      <c r="T58" s="53"/>
      <c r="U58" s="53"/>
      <c r="V58" s="53"/>
      <c r="W58" s="52">
        <f>W26</f>
        <v>0</v>
      </c>
      <c r="X58" s="53"/>
      <c r="Y58" s="53"/>
      <c r="Z58" s="53"/>
      <c r="AA58" s="53"/>
      <c r="AB58" s="53"/>
      <c r="AC58" s="50"/>
    </row>
    <row r="59" spans="2:30" x14ac:dyDescent="0.35">
      <c r="B59" s="51" t="s">
        <v>133</v>
      </c>
      <c r="C59" s="53"/>
      <c r="D59" s="53"/>
      <c r="E59" s="53"/>
      <c r="F59" s="55"/>
      <c r="G59" s="53"/>
      <c r="H59" s="53"/>
      <c r="I59" s="53"/>
      <c r="J59" s="53"/>
      <c r="K59" s="53"/>
      <c r="L59" s="53"/>
      <c r="M59" s="53"/>
      <c r="N59" s="53"/>
      <c r="O59" s="52">
        <v>6.8599104195760203</v>
      </c>
      <c r="P59" s="53"/>
      <c r="Q59" s="52">
        <v>109.86482982477399</v>
      </c>
      <c r="R59" s="53"/>
      <c r="S59" s="53"/>
      <c r="T59" s="53"/>
      <c r="U59" s="53"/>
      <c r="V59" s="53"/>
      <c r="W59" s="53"/>
      <c r="X59" s="53"/>
      <c r="Y59" s="53"/>
      <c r="Z59" s="53"/>
      <c r="AA59" s="53"/>
      <c r="AB59" s="53"/>
      <c r="AC59" s="50"/>
    </row>
    <row r="60" spans="2:30" x14ac:dyDescent="0.35">
      <c r="B60" s="51" t="s">
        <v>134</v>
      </c>
      <c r="C60" s="53"/>
      <c r="D60" s="53"/>
      <c r="E60" s="53"/>
      <c r="F60" s="55"/>
      <c r="G60" s="53"/>
      <c r="H60" s="53"/>
      <c r="I60" s="53"/>
      <c r="J60" s="53"/>
      <c r="K60" s="53"/>
      <c r="L60" s="53"/>
      <c r="M60" s="52">
        <v>0</v>
      </c>
      <c r="N60" s="53"/>
      <c r="O60" s="53"/>
      <c r="P60" s="53"/>
      <c r="Q60" s="53"/>
      <c r="R60" s="53"/>
      <c r="S60" s="53"/>
      <c r="T60" s="53"/>
      <c r="U60" s="53"/>
      <c r="V60" s="53"/>
      <c r="W60" s="53"/>
      <c r="X60" s="53"/>
      <c r="Y60" s="53"/>
      <c r="Z60" s="53"/>
      <c r="AA60" s="53"/>
      <c r="AB60" s="53"/>
      <c r="AC60" s="50"/>
    </row>
    <row r="61" spans="2:30" x14ac:dyDescent="0.35">
      <c r="B61" s="55" t="s">
        <v>139</v>
      </c>
      <c r="C61" s="52"/>
      <c r="D61" s="53"/>
      <c r="E61" s="53"/>
      <c r="F61" s="55"/>
      <c r="G61" s="53"/>
      <c r="H61" s="53"/>
      <c r="I61" s="53"/>
      <c r="J61" s="53"/>
      <c r="K61" s="53"/>
      <c r="L61" s="53"/>
      <c r="M61" s="53">
        <v>1123.495159467981</v>
      </c>
      <c r="N61" s="55"/>
      <c r="O61" s="55"/>
      <c r="P61" s="53"/>
      <c r="Q61" s="53"/>
      <c r="R61" s="53">
        <v>373.13640313188944</v>
      </c>
      <c r="S61" s="53"/>
      <c r="T61" s="53"/>
      <c r="U61" s="53"/>
      <c r="V61" s="53"/>
      <c r="W61" s="53"/>
      <c r="X61" s="53"/>
      <c r="Y61" s="53"/>
      <c r="Z61" s="53"/>
      <c r="AA61" s="53"/>
      <c r="AB61" s="53"/>
      <c r="AC61" s="50"/>
      <c r="AD61" s="57"/>
    </row>
    <row r="62" spans="2:30" x14ac:dyDescent="0.35">
      <c r="B62" s="55" t="s">
        <v>140</v>
      </c>
      <c r="C62" s="52"/>
      <c r="D62" s="53"/>
      <c r="E62" s="53"/>
      <c r="F62" s="55"/>
      <c r="G62" s="53"/>
      <c r="H62" s="53"/>
      <c r="I62" s="53"/>
      <c r="J62" s="53"/>
      <c r="K62" s="53"/>
      <c r="L62" s="53"/>
      <c r="M62" s="53"/>
      <c r="N62" s="53">
        <v>113.49490403443676</v>
      </c>
      <c r="O62" s="53">
        <v>149.02992630284433</v>
      </c>
      <c r="P62" s="53"/>
      <c r="Q62" s="53"/>
      <c r="R62" s="53"/>
      <c r="S62" s="53"/>
      <c r="T62" s="53"/>
      <c r="U62" s="53"/>
      <c r="V62" s="53"/>
      <c r="W62" s="53"/>
      <c r="X62" s="53"/>
      <c r="Y62" s="53"/>
      <c r="Z62" s="53"/>
      <c r="AA62" s="53"/>
      <c r="AB62" s="53"/>
      <c r="AC62" s="58"/>
    </row>
    <row r="63" spans="2:30" ht="15" customHeight="1" x14ac:dyDescent="0.35">
      <c r="B63" s="59" t="s">
        <v>72</v>
      </c>
      <c r="C63" s="59"/>
      <c r="D63" s="60">
        <f>D42+D46+D56+D57+D61+D62</f>
        <v>0</v>
      </c>
      <c r="E63" s="60">
        <f t="shared" ref="E63:Z63" si="24">E42+E46+E56+E57+E61+E62</f>
        <v>55.547898754038769</v>
      </c>
      <c r="F63" s="60">
        <f t="shared" si="24"/>
        <v>0</v>
      </c>
      <c r="G63" s="60">
        <f t="shared" si="24"/>
        <v>1174.9399717462686</v>
      </c>
      <c r="H63" s="60">
        <f t="shared" si="24"/>
        <v>2207.7340944877233</v>
      </c>
      <c r="I63" s="60">
        <f t="shared" si="24"/>
        <v>59.774881272353802</v>
      </c>
      <c r="J63" s="60">
        <f t="shared" si="24"/>
        <v>0</v>
      </c>
      <c r="K63" s="60">
        <f t="shared" si="24"/>
        <v>40.68811973514169</v>
      </c>
      <c r="L63" s="60"/>
      <c r="M63" s="60">
        <f t="shared" si="24"/>
        <v>10135.252756404589</v>
      </c>
      <c r="N63" s="60">
        <f t="shared" si="24"/>
        <v>6741.4151666666658</v>
      </c>
      <c r="O63" s="60">
        <f t="shared" si="24"/>
        <v>8003.9320008155428</v>
      </c>
      <c r="P63" s="60">
        <f t="shared" si="24"/>
        <v>69.569700631443993</v>
      </c>
      <c r="Q63" s="60">
        <f t="shared" si="24"/>
        <v>109.86482982477399</v>
      </c>
      <c r="R63" s="60">
        <f t="shared" si="24"/>
        <v>5806.8724268856895</v>
      </c>
      <c r="S63" s="60">
        <f t="shared" si="24"/>
        <v>75.960855470036535</v>
      </c>
      <c r="T63" s="60">
        <f t="shared" si="24"/>
        <v>285.74566242155458</v>
      </c>
      <c r="U63" s="60">
        <f t="shared" si="24"/>
        <v>80.198522099208887</v>
      </c>
      <c r="V63" s="60">
        <f t="shared" si="24"/>
        <v>0</v>
      </c>
      <c r="W63" s="60">
        <f t="shared" si="24"/>
        <v>0</v>
      </c>
      <c r="X63" s="60">
        <f t="shared" si="24"/>
        <v>0</v>
      </c>
      <c r="Y63" s="60">
        <f t="shared" si="24"/>
        <v>0</v>
      </c>
      <c r="Z63" s="60">
        <f t="shared" si="24"/>
        <v>0</v>
      </c>
      <c r="AA63" s="60"/>
      <c r="AB63" s="61"/>
      <c r="AC63" s="50"/>
    </row>
    <row r="64" spans="2:30" s="47" customFormat="1" x14ac:dyDescent="0.35">
      <c r="B64" s="62"/>
      <c r="C64" s="63"/>
      <c r="D64" s="64"/>
      <c r="E64" s="64"/>
      <c r="F64" s="64"/>
      <c r="G64" s="64"/>
      <c r="H64" s="64"/>
      <c r="I64" s="64"/>
      <c r="J64" s="64"/>
      <c r="K64" s="64"/>
      <c r="L64" s="64"/>
      <c r="M64" s="64"/>
      <c r="N64" s="64"/>
      <c r="O64" s="64"/>
      <c r="P64" s="64"/>
      <c r="Q64" s="64"/>
      <c r="R64" s="64"/>
      <c r="S64" s="64"/>
      <c r="T64" s="64"/>
      <c r="U64" s="64"/>
      <c r="V64" s="64"/>
      <c r="W64" s="64"/>
      <c r="X64" s="64"/>
      <c r="Y64" s="64"/>
      <c r="Z64" s="64"/>
      <c r="AA64" s="64"/>
      <c r="AB64" s="65"/>
      <c r="AC64" s="66"/>
    </row>
    <row r="65" spans="2:34" x14ac:dyDescent="0.35">
      <c r="B65" s="70"/>
    </row>
    <row r="66" spans="2:34" x14ac:dyDescent="0.35">
      <c r="D66" s="149" t="s">
        <v>0</v>
      </c>
      <c r="E66" s="150"/>
      <c r="F66" s="150"/>
      <c r="G66" s="150"/>
      <c r="H66" s="150"/>
      <c r="I66" s="150"/>
      <c r="J66" s="150"/>
      <c r="K66" s="150"/>
      <c r="L66" s="151"/>
      <c r="M66" s="152" t="s">
        <v>1</v>
      </c>
      <c r="N66" s="153"/>
      <c r="O66" s="153"/>
      <c r="P66" s="153"/>
      <c r="Q66" s="153"/>
      <c r="R66" s="153"/>
      <c r="S66" s="153"/>
      <c r="T66" s="153"/>
      <c r="U66" s="153"/>
      <c r="V66" s="153"/>
      <c r="W66" s="153"/>
      <c r="X66" s="153"/>
      <c r="Y66" s="153"/>
      <c r="Z66" s="153"/>
      <c r="AA66" s="154"/>
    </row>
    <row r="67" spans="2:34" ht="40.5" x14ac:dyDescent="0.35">
      <c r="B67" s="2" t="s">
        <v>111</v>
      </c>
      <c r="C67" s="3" t="s">
        <v>83</v>
      </c>
      <c r="D67" s="3" t="s">
        <v>84</v>
      </c>
      <c r="E67" s="3" t="s">
        <v>85</v>
      </c>
      <c r="F67" s="3" t="s">
        <v>86</v>
      </c>
      <c r="G67" s="3" t="s">
        <v>87</v>
      </c>
      <c r="H67" s="113" t="s">
        <v>124</v>
      </c>
      <c r="I67" s="3" t="s">
        <v>89</v>
      </c>
      <c r="J67" s="3" t="s">
        <v>90</v>
      </c>
      <c r="K67" s="3" t="s">
        <v>125</v>
      </c>
      <c r="L67" s="3" t="s">
        <v>10</v>
      </c>
      <c r="M67" s="3" t="s">
        <v>92</v>
      </c>
      <c r="N67" s="3" t="s">
        <v>93</v>
      </c>
      <c r="O67" s="3" t="s">
        <v>94</v>
      </c>
      <c r="P67" s="3" t="s">
        <v>95</v>
      </c>
      <c r="Q67" s="3" t="s">
        <v>96</v>
      </c>
      <c r="R67" s="3" t="s">
        <v>97</v>
      </c>
      <c r="S67" s="3" t="s">
        <v>98</v>
      </c>
      <c r="T67" s="3" t="s">
        <v>99</v>
      </c>
      <c r="U67" s="3" t="s">
        <v>100</v>
      </c>
      <c r="V67" s="3" t="s">
        <v>101</v>
      </c>
      <c r="W67" s="3" t="s">
        <v>126</v>
      </c>
      <c r="X67" s="113" t="s">
        <v>127</v>
      </c>
      <c r="Y67" s="113" t="s">
        <v>128</v>
      </c>
      <c r="Z67" s="113" t="s">
        <v>129</v>
      </c>
      <c r="AA67" s="3" t="s">
        <v>22</v>
      </c>
      <c r="AB67" s="3" t="s">
        <v>23</v>
      </c>
      <c r="AD67" s="19"/>
      <c r="AE67" s="19"/>
      <c r="AF67" s="19"/>
      <c r="AG67" s="19"/>
      <c r="AH67" s="19"/>
    </row>
    <row r="68" spans="2:34" x14ac:dyDescent="0.35">
      <c r="B68" s="46" t="s">
        <v>74</v>
      </c>
      <c r="C68" s="47"/>
      <c r="D68" s="47"/>
      <c r="E68" s="47"/>
      <c r="F68" s="47"/>
      <c r="G68" s="47"/>
      <c r="H68" s="47"/>
      <c r="I68" s="47"/>
      <c r="J68" s="47"/>
      <c r="K68" s="47"/>
      <c r="L68" s="47"/>
      <c r="M68" s="48"/>
      <c r="N68" s="47"/>
      <c r="O68" s="48"/>
      <c r="P68" s="48"/>
      <c r="Q68" s="47"/>
      <c r="R68" s="48"/>
      <c r="S68" s="47"/>
      <c r="T68" s="47"/>
      <c r="U68" s="47"/>
      <c r="V68" s="47"/>
      <c r="W68" s="47"/>
      <c r="X68" s="47"/>
      <c r="Y68" s="47"/>
      <c r="Z68" s="47"/>
      <c r="AA68" s="47"/>
      <c r="AB68" s="47"/>
    </row>
    <row r="69" spans="2:34" x14ac:dyDescent="0.35">
      <c r="B69" s="51" t="s">
        <v>81</v>
      </c>
      <c r="C69" s="52">
        <f>C40*Hoja1!C6</f>
        <v>0</v>
      </c>
      <c r="D69" s="52">
        <f>D40*Hoja1!D6</f>
        <v>0</v>
      </c>
      <c r="E69" s="52">
        <f>E40*Hoja1!E6</f>
        <v>0</v>
      </c>
      <c r="F69" s="52">
        <f>F40*Hoja1!F6</f>
        <v>0</v>
      </c>
      <c r="G69" s="52">
        <f>G40*Hoja1!G6</f>
        <v>8.8769170834237272</v>
      </c>
      <c r="H69" s="52">
        <f>H40*Hoja1!H6</f>
        <v>0</v>
      </c>
      <c r="I69" s="52">
        <f>I40*Hoja1!I6</f>
        <v>12.220960664043702</v>
      </c>
      <c r="J69" s="52"/>
      <c r="K69" s="52">
        <f>K40*Hoja1!J6</f>
        <v>1.3802100708954999</v>
      </c>
      <c r="L69" s="52">
        <f>L40*Hoja1!K6</f>
        <v>0</v>
      </c>
      <c r="M69" s="52">
        <f>M40*Hoja1!L6</f>
        <v>1675.9418992574897</v>
      </c>
      <c r="N69" s="52">
        <f>N40*Hoja1!M6</f>
        <v>986.91800306498794</v>
      </c>
      <c r="O69" s="52">
        <f>O40*Hoja1!N6</f>
        <v>0</v>
      </c>
      <c r="P69" s="52">
        <f>P40*Hoja1!O6</f>
        <v>0.4541915458880334</v>
      </c>
      <c r="Q69" s="52">
        <f>Q40*Hoja1!P6</f>
        <v>0</v>
      </c>
      <c r="R69" s="52">
        <f>R40*Hoja1!Q6</f>
        <v>0</v>
      </c>
      <c r="S69" s="52">
        <f>S40*Hoja1!R6</f>
        <v>0</v>
      </c>
      <c r="T69" s="52">
        <f>T40*Hoja1!S6</f>
        <v>0</v>
      </c>
      <c r="U69" s="52">
        <f>U40*Hoja1!T6</f>
        <v>5.6586614147643592</v>
      </c>
      <c r="V69" s="52">
        <f>V40*Hoja1!U6</f>
        <v>0</v>
      </c>
      <c r="W69" s="52">
        <f>W40*Hoja1!V6</f>
        <v>0</v>
      </c>
      <c r="X69" s="52">
        <f>X40*Hoja1!W6</f>
        <v>0</v>
      </c>
      <c r="Y69" s="52">
        <f>Y40*Hoja1!X6</f>
        <v>0</v>
      </c>
      <c r="Z69" s="52">
        <f>Z40*Hoja1!Y6</f>
        <v>0</v>
      </c>
      <c r="AA69" s="52">
        <f>AA40*Hoja1!Z6</f>
        <v>0</v>
      </c>
      <c r="AB69" s="52">
        <f>AB40*Hoja1!AA6</f>
        <v>0</v>
      </c>
    </row>
    <row r="70" spans="2:34" x14ac:dyDescent="0.35">
      <c r="B70" s="51" t="s">
        <v>57</v>
      </c>
      <c r="C70" s="52">
        <f>C41*Hoja1!C7</f>
        <v>0</v>
      </c>
      <c r="D70" s="52">
        <f>D41*Hoja1!D7</f>
        <v>0</v>
      </c>
      <c r="E70" s="52">
        <f>E41*Hoja1!E7</f>
        <v>0</v>
      </c>
      <c r="F70" s="52">
        <f>F41*Hoja1!F7</f>
        <v>0</v>
      </c>
      <c r="G70" s="52">
        <f>G41*Hoja1!G7</f>
        <v>123.10016187138203</v>
      </c>
      <c r="H70" s="52">
        <f>H41*Hoja1!H7</f>
        <v>0</v>
      </c>
      <c r="I70" s="52">
        <f>I41*Hoja1!I7</f>
        <v>0</v>
      </c>
      <c r="J70" s="52"/>
      <c r="K70" s="52">
        <f>K41*Hoja1!J7</f>
        <v>0.21731984295854662</v>
      </c>
      <c r="L70" s="52">
        <f>L41*Hoja1!K7</f>
        <v>0</v>
      </c>
      <c r="M70" s="52">
        <f>M41*Hoja1!L7</f>
        <v>305.57890495346788</v>
      </c>
      <c r="N70" s="52">
        <f>N41*Hoja1!M7</f>
        <v>480.93797485658564</v>
      </c>
      <c r="O70" s="52">
        <f>O41*Hoja1!N7</f>
        <v>0</v>
      </c>
      <c r="P70" s="52">
        <f>P41*Hoja1!O7</f>
        <v>0.52078994057444639</v>
      </c>
      <c r="Q70" s="52">
        <f>Q41*Hoja1!P7</f>
        <v>0</v>
      </c>
      <c r="R70" s="52">
        <f>R41*Hoja1!Q7</f>
        <v>0</v>
      </c>
      <c r="S70" s="52">
        <f>S41*Hoja1!R7</f>
        <v>0</v>
      </c>
      <c r="T70" s="52">
        <f>T41*Hoja1!S7</f>
        <v>0</v>
      </c>
      <c r="U70" s="52">
        <f>U41*Hoja1!T7</f>
        <v>10.023034900782489</v>
      </c>
      <c r="V70" s="52">
        <f>V41*Hoja1!U7</f>
        <v>0</v>
      </c>
      <c r="W70" s="52">
        <f>W41*Hoja1!V7</f>
        <v>0</v>
      </c>
      <c r="X70" s="52">
        <f>X41*Hoja1!W7</f>
        <v>0</v>
      </c>
      <c r="Y70" s="52">
        <f>Y41*Hoja1!X7</f>
        <v>0</v>
      </c>
      <c r="Z70" s="52">
        <f>Z41*Hoja1!Y7</f>
        <v>0</v>
      </c>
      <c r="AA70" s="52">
        <f>AA41*Hoja1!Z7</f>
        <v>0</v>
      </c>
      <c r="AB70" s="52">
        <f>AB41*Hoja1!AA7</f>
        <v>0</v>
      </c>
    </row>
    <row r="71" spans="2:34" x14ac:dyDescent="0.35">
      <c r="B71" s="55" t="s">
        <v>58</v>
      </c>
      <c r="C71" s="52">
        <f>SUM(C69:C70)</f>
        <v>0</v>
      </c>
      <c r="D71" s="52">
        <f t="shared" ref="D71:AA71" si="25">SUM(D69:D70)</f>
        <v>0</v>
      </c>
      <c r="E71" s="52">
        <f t="shared" si="25"/>
        <v>0</v>
      </c>
      <c r="F71" s="52">
        <f t="shared" si="25"/>
        <v>0</v>
      </c>
      <c r="G71" s="52">
        <f t="shared" si="25"/>
        <v>131.97707895480576</v>
      </c>
      <c r="H71" s="52">
        <f t="shared" si="25"/>
        <v>0</v>
      </c>
      <c r="I71" s="52">
        <f t="shared" si="25"/>
        <v>12.220960664043702</v>
      </c>
      <c r="J71" s="52">
        <f t="shared" si="25"/>
        <v>0</v>
      </c>
      <c r="K71" s="52">
        <f t="shared" si="25"/>
        <v>1.5975299138540464</v>
      </c>
      <c r="L71" s="52">
        <f t="shared" si="25"/>
        <v>0</v>
      </c>
      <c r="M71" s="52">
        <f t="shared" si="25"/>
        <v>1981.5208042109575</v>
      </c>
      <c r="N71" s="52">
        <f t="shared" si="25"/>
        <v>1467.8559779215736</v>
      </c>
      <c r="O71" s="52">
        <f t="shared" si="25"/>
        <v>0</v>
      </c>
      <c r="P71" s="52">
        <f t="shared" si="25"/>
        <v>0.97498148646247973</v>
      </c>
      <c r="Q71" s="52">
        <f t="shared" si="25"/>
        <v>0</v>
      </c>
      <c r="R71" s="52">
        <f t="shared" si="25"/>
        <v>0</v>
      </c>
      <c r="S71" s="52">
        <f t="shared" si="25"/>
        <v>0</v>
      </c>
      <c r="T71" s="52">
        <f t="shared" si="25"/>
        <v>0</v>
      </c>
      <c r="U71" s="52">
        <f t="shared" si="25"/>
        <v>15.681696315546848</v>
      </c>
      <c r="V71" s="52">
        <f t="shared" si="25"/>
        <v>0</v>
      </c>
      <c r="W71" s="52">
        <f t="shared" si="25"/>
        <v>0</v>
      </c>
      <c r="X71" s="52">
        <f t="shared" si="25"/>
        <v>0</v>
      </c>
      <c r="Y71" s="52">
        <f t="shared" ref="Y71:Z71" si="26">SUM(Y69:Y70)</f>
        <v>0</v>
      </c>
      <c r="Z71" s="52">
        <f t="shared" si="26"/>
        <v>0</v>
      </c>
      <c r="AA71" s="52">
        <f t="shared" si="25"/>
        <v>0</v>
      </c>
      <c r="AB71" s="52">
        <f>AB42*Hoja1!AA8</f>
        <v>0</v>
      </c>
    </row>
    <row r="72" spans="2:34" x14ac:dyDescent="0.35">
      <c r="B72" s="51" t="s">
        <v>59</v>
      </c>
      <c r="C72" s="52">
        <f>C43*Hoja1!C9</f>
        <v>0</v>
      </c>
      <c r="D72" s="52">
        <f>D43*Hoja1!D9</f>
        <v>0</v>
      </c>
      <c r="E72" s="52">
        <f>E43*Hoja1!E9</f>
        <v>0</v>
      </c>
      <c r="F72" s="52">
        <f>F43*Hoja1!F9</f>
        <v>0</v>
      </c>
      <c r="G72" s="52">
        <f>G43*Hoja1!G9</f>
        <v>0</v>
      </c>
      <c r="H72" s="52">
        <f>H43*Hoja1!H9</f>
        <v>0</v>
      </c>
      <c r="I72" s="52">
        <f>I43*Hoja1!I9</f>
        <v>0</v>
      </c>
      <c r="J72" s="52"/>
      <c r="K72" s="52">
        <f>K43*Hoja1!J9</f>
        <v>0</v>
      </c>
      <c r="L72" s="52">
        <f>L43*Hoja1!K9</f>
        <v>0</v>
      </c>
      <c r="M72" s="52">
        <f>M43*Hoja1!L9</f>
        <v>86.259182798204833</v>
      </c>
      <c r="N72" s="52">
        <f>N43*Hoja1!M9</f>
        <v>82.031703570052926</v>
      </c>
      <c r="O72" s="52">
        <f>O43*Hoja1!N9</f>
        <v>1.6754160998271594E-2</v>
      </c>
      <c r="P72" s="52">
        <f>P43*Hoja1!O9</f>
        <v>0</v>
      </c>
      <c r="Q72" s="52">
        <f>Q43*Hoja1!P9</f>
        <v>0</v>
      </c>
      <c r="R72" s="52">
        <f>R43*Hoja1!Q9</f>
        <v>0</v>
      </c>
      <c r="S72" s="52">
        <f>S43*Hoja1!R9</f>
        <v>0</v>
      </c>
      <c r="T72" s="52">
        <f>T43*Hoja1!S9</f>
        <v>0</v>
      </c>
      <c r="U72" s="52">
        <f>U43*Hoja1!T9</f>
        <v>0.16200482636006241</v>
      </c>
      <c r="V72" s="52">
        <f>V43*Hoja1!U9</f>
        <v>0</v>
      </c>
      <c r="W72" s="52">
        <f>W43*Hoja1!V9</f>
        <v>0</v>
      </c>
      <c r="X72" s="52">
        <f>X43*Hoja1!W9</f>
        <v>0</v>
      </c>
      <c r="Y72" s="52">
        <f>Y43*Hoja1!X9</f>
        <v>0</v>
      </c>
      <c r="Z72" s="52">
        <f>Z43*Hoja1!Y9</f>
        <v>0</v>
      </c>
      <c r="AA72" s="52">
        <f>AA43*Hoja1!Z9</f>
        <v>0</v>
      </c>
      <c r="AB72" s="52">
        <f>AB43*Hoja1!AA9</f>
        <v>0</v>
      </c>
    </row>
    <row r="73" spans="2:34" x14ac:dyDescent="0.35">
      <c r="B73" s="51" t="s">
        <v>60</v>
      </c>
      <c r="C73" s="52">
        <f>C44*Hoja1!C10</f>
        <v>0</v>
      </c>
      <c r="D73" s="52">
        <f>D44*Hoja1!D10</f>
        <v>0</v>
      </c>
      <c r="E73" s="52">
        <f>E44*Hoja1!E10</f>
        <v>0</v>
      </c>
      <c r="F73" s="52">
        <f>F44*Hoja1!F10</f>
        <v>0</v>
      </c>
      <c r="G73" s="52">
        <f>G44*Hoja1!G10</f>
        <v>1.4837951540448474E-2</v>
      </c>
      <c r="H73" s="52">
        <f>H44*Hoja1!H10</f>
        <v>0</v>
      </c>
      <c r="I73" s="52">
        <f>I44*Hoja1!I10</f>
        <v>1.3152632064252461</v>
      </c>
      <c r="J73" s="52"/>
      <c r="K73" s="52">
        <f>K44*Hoja1!J10</f>
        <v>0</v>
      </c>
      <c r="L73" s="52">
        <f>L44*Hoja1!K10</f>
        <v>0</v>
      </c>
      <c r="M73" s="52">
        <f>M44*Hoja1!L10</f>
        <v>344.98240884151153</v>
      </c>
      <c r="N73" s="52">
        <f>N44*Hoja1!M10</f>
        <v>76.741541888625889</v>
      </c>
      <c r="O73" s="52">
        <f>O44*Hoja1!N10</f>
        <v>0</v>
      </c>
      <c r="P73" s="52">
        <f>P44*Hoja1!O10</f>
        <v>0</v>
      </c>
      <c r="Q73" s="52">
        <f>Q44*Hoja1!P10</f>
        <v>0</v>
      </c>
      <c r="R73" s="52">
        <f>R44*Hoja1!Q10</f>
        <v>115.58269677369249</v>
      </c>
      <c r="S73" s="52">
        <f>S44*Hoja1!R10</f>
        <v>0</v>
      </c>
      <c r="T73" s="52">
        <f>T44*Hoja1!S10</f>
        <v>0</v>
      </c>
      <c r="U73" s="52">
        <f>U44*Hoja1!T10</f>
        <v>0</v>
      </c>
      <c r="V73" s="52">
        <f>V44*Hoja1!U10</f>
        <v>0</v>
      </c>
      <c r="W73" s="52">
        <f>W44*Hoja1!V10</f>
        <v>0</v>
      </c>
      <c r="X73" s="52">
        <f>X44*Hoja1!W10</f>
        <v>0</v>
      </c>
      <c r="Y73" s="52">
        <f>Y44*Hoja1!X10</f>
        <v>0</v>
      </c>
      <c r="Z73" s="52">
        <f>Z44*Hoja1!Y10</f>
        <v>0</v>
      </c>
      <c r="AA73" s="52">
        <f>AA44*Hoja1!Z10</f>
        <v>0</v>
      </c>
      <c r="AB73" s="52">
        <f>AB44*Hoja1!AA10</f>
        <v>0</v>
      </c>
    </row>
    <row r="74" spans="2:34" x14ac:dyDescent="0.35">
      <c r="B74" s="51" t="s">
        <v>61</v>
      </c>
      <c r="C74" s="52">
        <f>C45*Hoja1!C11</f>
        <v>0</v>
      </c>
      <c r="D74" s="52">
        <f>D45*Hoja1!D11</f>
        <v>0</v>
      </c>
      <c r="E74" s="52">
        <f>E45*Hoja1!E11</f>
        <v>0</v>
      </c>
      <c r="F74" s="52">
        <f>F45*Hoja1!F11</f>
        <v>0</v>
      </c>
      <c r="G74" s="52">
        <f>G45*Hoja1!G11</f>
        <v>0</v>
      </c>
      <c r="H74" s="52">
        <f>H45*Hoja1!H11</f>
        <v>0</v>
      </c>
      <c r="I74" s="52">
        <f>I45*Hoja1!I11</f>
        <v>0</v>
      </c>
      <c r="J74" s="52"/>
      <c r="K74" s="52">
        <f>K45*Hoja1!J11</f>
        <v>0</v>
      </c>
      <c r="L74" s="52">
        <f>L45*Hoja1!K11</f>
        <v>0</v>
      </c>
      <c r="M74" s="52">
        <f>M45*Hoja1!L11</f>
        <v>361.2265593394153</v>
      </c>
      <c r="N74" s="52">
        <f>N45*Hoja1!M11</f>
        <v>47.500961716045126</v>
      </c>
      <c r="O74" s="52">
        <f>O45*Hoja1!N11</f>
        <v>0</v>
      </c>
      <c r="P74" s="52">
        <f>P45*Hoja1!O11</f>
        <v>0</v>
      </c>
      <c r="Q74" s="52">
        <f>Q45*Hoja1!P11</f>
        <v>0</v>
      </c>
      <c r="R74" s="52">
        <f>R45*Hoja1!Q11</f>
        <v>0</v>
      </c>
      <c r="S74" s="52">
        <f>S45*Hoja1!R11</f>
        <v>0</v>
      </c>
      <c r="T74" s="52">
        <f>T45*Hoja1!S11</f>
        <v>0</v>
      </c>
      <c r="U74" s="52">
        <f>U45*Hoja1!T11</f>
        <v>0</v>
      </c>
      <c r="V74" s="52">
        <f>V45*Hoja1!U11</f>
        <v>0</v>
      </c>
      <c r="W74" s="52">
        <f>W45*Hoja1!V11</f>
        <v>0</v>
      </c>
      <c r="X74" s="52">
        <f>X45*Hoja1!W11</f>
        <v>0</v>
      </c>
      <c r="Y74" s="52">
        <f>Y45*Hoja1!X11</f>
        <v>0</v>
      </c>
      <c r="Z74" s="52">
        <f>Z45*Hoja1!Y11</f>
        <v>0</v>
      </c>
      <c r="AA74" s="52">
        <f>AA45*Hoja1!Z11</f>
        <v>0</v>
      </c>
      <c r="AB74" s="52">
        <f>AB45*Hoja1!AA11</f>
        <v>0</v>
      </c>
    </row>
    <row r="75" spans="2:34" x14ac:dyDescent="0.35">
      <c r="B75" s="56" t="s">
        <v>141</v>
      </c>
      <c r="C75" s="52">
        <f>SUM(C72:C74)</f>
        <v>0</v>
      </c>
      <c r="D75" s="52">
        <f t="shared" ref="D75:AB75" si="27">SUM(D72:D74)</f>
        <v>0</v>
      </c>
      <c r="E75" s="52">
        <f t="shared" si="27"/>
        <v>0</v>
      </c>
      <c r="F75" s="52">
        <f t="shared" si="27"/>
        <v>0</v>
      </c>
      <c r="G75" s="52">
        <f t="shared" si="27"/>
        <v>1.4837951540448474E-2</v>
      </c>
      <c r="H75" s="52">
        <f t="shared" si="27"/>
        <v>0</v>
      </c>
      <c r="I75" s="52">
        <f t="shared" si="27"/>
        <v>1.3152632064252461</v>
      </c>
      <c r="J75" s="52">
        <f t="shared" si="27"/>
        <v>0</v>
      </c>
      <c r="K75" s="52">
        <f t="shared" si="27"/>
        <v>0</v>
      </c>
      <c r="L75" s="52">
        <f t="shared" si="27"/>
        <v>0</v>
      </c>
      <c r="M75" s="52">
        <f t="shared" si="27"/>
        <v>792.46815097913168</v>
      </c>
      <c r="N75" s="52">
        <f t="shared" si="27"/>
        <v>206.27420717472393</v>
      </c>
      <c r="O75" s="52">
        <f t="shared" si="27"/>
        <v>1.6754160998271594E-2</v>
      </c>
      <c r="P75" s="52">
        <f t="shared" si="27"/>
        <v>0</v>
      </c>
      <c r="Q75" s="52">
        <f t="shared" si="27"/>
        <v>0</v>
      </c>
      <c r="R75" s="52">
        <f t="shared" si="27"/>
        <v>115.58269677369249</v>
      </c>
      <c r="S75" s="52">
        <f t="shared" si="27"/>
        <v>0</v>
      </c>
      <c r="T75" s="52">
        <f t="shared" si="27"/>
        <v>0</v>
      </c>
      <c r="U75" s="52">
        <f t="shared" si="27"/>
        <v>0.16200482636006241</v>
      </c>
      <c r="V75" s="52">
        <f t="shared" si="27"/>
        <v>0</v>
      </c>
      <c r="W75" s="52">
        <f t="shared" si="27"/>
        <v>0</v>
      </c>
      <c r="X75" s="52">
        <f t="shared" si="27"/>
        <v>0</v>
      </c>
      <c r="Y75" s="52">
        <f t="shared" ref="Y75:Z75" si="28">SUM(Y72:Y74)</f>
        <v>0</v>
      </c>
      <c r="Z75" s="52">
        <f t="shared" si="28"/>
        <v>0</v>
      </c>
      <c r="AA75" s="52">
        <f t="shared" si="27"/>
        <v>0</v>
      </c>
      <c r="AB75" s="52">
        <f t="shared" si="27"/>
        <v>0</v>
      </c>
    </row>
    <row r="76" spans="2:34" x14ac:dyDescent="0.35">
      <c r="B76" s="51" t="s">
        <v>63</v>
      </c>
      <c r="C76" s="52">
        <f>C47*Hoja1!C13</f>
        <v>0</v>
      </c>
      <c r="D76" s="52">
        <f>D47*Hoja1!D13</f>
        <v>0</v>
      </c>
      <c r="E76" s="52">
        <f>E47*Hoja1!E13</f>
        <v>0</v>
      </c>
      <c r="F76" s="52">
        <f>F47*Hoja1!F13</f>
        <v>0</v>
      </c>
      <c r="G76" s="52">
        <f>G47*Hoja1!G13</f>
        <v>0</v>
      </c>
      <c r="H76" s="52">
        <f>H47*Hoja1!H13</f>
        <v>1435.0271614170201</v>
      </c>
      <c r="I76" s="52">
        <f>I47*Hoja1!I13</f>
        <v>0</v>
      </c>
      <c r="J76" s="52"/>
      <c r="K76" s="52">
        <f>K47*Hoja1!J13</f>
        <v>0</v>
      </c>
      <c r="L76" s="52">
        <f>L47*Hoja1!K13</f>
        <v>0</v>
      </c>
      <c r="M76" s="52">
        <f>M47*Hoja1!L13</f>
        <v>59.771322696057744</v>
      </c>
      <c r="N76" s="52">
        <f>N47*Hoja1!M13</f>
        <v>0</v>
      </c>
      <c r="O76" s="52">
        <f>O47*Hoja1!N13</f>
        <v>0</v>
      </c>
      <c r="P76" s="52">
        <f>P47*Hoja1!O13</f>
        <v>0</v>
      </c>
      <c r="Q76" s="52">
        <f>Q47*Hoja1!P13</f>
        <v>0</v>
      </c>
      <c r="R76" s="52">
        <f>R47*Hoja1!Q13</f>
        <v>34.815290735417712</v>
      </c>
      <c r="S76" s="52">
        <f>S47*Hoja1!R13</f>
        <v>0</v>
      </c>
      <c r="T76" s="52">
        <f>T47*Hoja1!S13</f>
        <v>0</v>
      </c>
      <c r="U76" s="52">
        <f>U47*Hoja1!T13</f>
        <v>0</v>
      </c>
      <c r="V76" s="52">
        <f>V47*Hoja1!U13</f>
        <v>0</v>
      </c>
      <c r="W76" s="52">
        <f>W47*Hoja1!V13</f>
        <v>0</v>
      </c>
      <c r="X76" s="52">
        <f>X47*Hoja1!W13</f>
        <v>0</v>
      </c>
      <c r="Y76" s="52">
        <f>Y47*Hoja1!X13</f>
        <v>0</v>
      </c>
      <c r="Z76" s="52">
        <f>Z47*Hoja1!Y13</f>
        <v>0</v>
      </c>
      <c r="AA76" s="52">
        <f>AA47*Hoja1!Z13</f>
        <v>0</v>
      </c>
      <c r="AB76" s="52">
        <f>AB47*Hoja1!AA13</f>
        <v>0</v>
      </c>
    </row>
    <row r="77" spans="2:34" x14ac:dyDescent="0.35">
      <c r="B77" s="51" t="s">
        <v>64</v>
      </c>
      <c r="C77" s="52">
        <f>C48*Hoja1!C14</f>
        <v>0</v>
      </c>
      <c r="D77" s="52">
        <f>D48*Hoja1!D14</f>
        <v>0</v>
      </c>
      <c r="E77" s="52">
        <f>E48*Hoja1!E14</f>
        <v>0</v>
      </c>
      <c r="F77" s="52">
        <f>F48*Hoja1!F14</f>
        <v>0</v>
      </c>
      <c r="G77" s="52">
        <f>G48*Hoja1!G14</f>
        <v>0</v>
      </c>
      <c r="H77" s="52">
        <f>H48*Hoja1!H14</f>
        <v>0</v>
      </c>
      <c r="I77" s="52">
        <f>I48*Hoja1!I14</f>
        <v>0</v>
      </c>
      <c r="J77" s="52"/>
      <c r="K77" s="52">
        <f>K48*Hoja1!J14</f>
        <v>8.6494872088104255</v>
      </c>
      <c r="L77" s="52">
        <f>L48*Hoja1!K14</f>
        <v>0</v>
      </c>
      <c r="M77" s="52">
        <f>M48*Hoja1!L14</f>
        <v>715.56676341647028</v>
      </c>
      <c r="N77" s="52">
        <f>N48*Hoja1!M14</f>
        <v>70.839056594594297</v>
      </c>
      <c r="O77" s="52">
        <f>O48*Hoja1!N14</f>
        <v>1.0922043805586255</v>
      </c>
      <c r="P77" s="52">
        <f>P48*Hoja1!O14</f>
        <v>0</v>
      </c>
      <c r="Q77" s="52">
        <f>Q48*Hoja1!P14</f>
        <v>0</v>
      </c>
      <c r="R77" s="52">
        <f>R48*Hoja1!Q14</f>
        <v>87.248995276742633</v>
      </c>
      <c r="S77" s="52">
        <f>S48*Hoja1!R14</f>
        <v>15.056191819897757</v>
      </c>
      <c r="T77" s="52">
        <f>T48*Hoja1!S14</f>
        <v>0</v>
      </c>
      <c r="U77" s="52">
        <f>U48*Hoja1!T14</f>
        <v>0</v>
      </c>
      <c r="V77" s="52">
        <f>V48*Hoja1!U14</f>
        <v>0</v>
      </c>
      <c r="W77" s="52">
        <f>W48*Hoja1!V14</f>
        <v>0</v>
      </c>
      <c r="X77" s="52">
        <f>X48*Hoja1!W14</f>
        <v>0</v>
      </c>
      <c r="Y77" s="52">
        <f>Y48*Hoja1!X14</f>
        <v>0</v>
      </c>
      <c r="Z77" s="52">
        <f>Z48*Hoja1!Y14</f>
        <v>0</v>
      </c>
      <c r="AA77" s="52">
        <f>AA48*Hoja1!Z14</f>
        <v>0</v>
      </c>
      <c r="AB77" s="52">
        <f>AB48*Hoja1!AA14</f>
        <v>0</v>
      </c>
    </row>
    <row r="78" spans="2:34" x14ac:dyDescent="0.35">
      <c r="B78" s="51" t="s">
        <v>65</v>
      </c>
      <c r="C78" s="52">
        <f>C49*Hoja1!C15</f>
        <v>0</v>
      </c>
      <c r="D78" s="52">
        <f>D49*Hoja1!D15</f>
        <v>0</v>
      </c>
      <c r="E78" s="52">
        <f>E49*Hoja1!E15</f>
        <v>0</v>
      </c>
      <c r="F78" s="52">
        <f>F49*Hoja1!F15</f>
        <v>0</v>
      </c>
      <c r="G78" s="52">
        <f>G49*Hoja1!G15</f>
        <v>0</v>
      </c>
      <c r="H78" s="52">
        <f>H49*Hoja1!H15</f>
        <v>0</v>
      </c>
      <c r="I78" s="52">
        <f>I49*Hoja1!I15</f>
        <v>0</v>
      </c>
      <c r="J78" s="52"/>
      <c r="K78" s="52">
        <f>K49*Hoja1!J15</f>
        <v>0</v>
      </c>
      <c r="L78" s="52">
        <f>L49*Hoja1!K15</f>
        <v>0</v>
      </c>
      <c r="M78" s="52">
        <f>M49*Hoja1!L15</f>
        <v>10.757106072723392</v>
      </c>
      <c r="N78" s="52">
        <f>N49*Hoja1!M15</f>
        <v>0.24617282367724991</v>
      </c>
      <c r="O78" s="52">
        <f>O49*Hoja1!N15</f>
        <v>0</v>
      </c>
      <c r="P78" s="52">
        <f>P49*Hoja1!O15</f>
        <v>0</v>
      </c>
      <c r="Q78" s="52">
        <f>Q49*Hoja1!P15</f>
        <v>0</v>
      </c>
      <c r="R78" s="52">
        <f>R49*Hoja1!Q15</f>
        <v>0.79823525867394718</v>
      </c>
      <c r="S78" s="52">
        <f>S49*Hoja1!R15</f>
        <v>0.1402648306910316</v>
      </c>
      <c r="T78" s="52">
        <f>T49*Hoja1!S15</f>
        <v>0</v>
      </c>
      <c r="U78" s="52">
        <f>U49*Hoja1!T15</f>
        <v>0</v>
      </c>
      <c r="V78" s="52">
        <f>V49*Hoja1!U15</f>
        <v>0</v>
      </c>
      <c r="W78" s="52">
        <f>W49*Hoja1!V15</f>
        <v>0</v>
      </c>
      <c r="X78" s="52">
        <f>X49*Hoja1!W15</f>
        <v>0</v>
      </c>
      <c r="Y78" s="52">
        <f>Y49*Hoja1!X15</f>
        <v>0</v>
      </c>
      <c r="Z78" s="52">
        <f>Z49*Hoja1!Y15</f>
        <v>0</v>
      </c>
      <c r="AA78" s="52">
        <f>AA49*Hoja1!Z15</f>
        <v>0</v>
      </c>
      <c r="AB78" s="52">
        <f>AB49*Hoja1!AA15</f>
        <v>0</v>
      </c>
    </row>
    <row r="79" spans="2:34" x14ac:dyDescent="0.35">
      <c r="B79" s="51" t="s">
        <v>66</v>
      </c>
      <c r="C79" s="52">
        <f>C50*Hoja1!C16</f>
        <v>0</v>
      </c>
      <c r="D79" s="52">
        <f>D50*Hoja1!D16</f>
        <v>0</v>
      </c>
      <c r="E79" s="52">
        <f>E50*Hoja1!E16</f>
        <v>0</v>
      </c>
      <c r="F79" s="52">
        <f>F50*Hoja1!F16</f>
        <v>0</v>
      </c>
      <c r="G79" s="52">
        <f>G50*Hoja1!G16</f>
        <v>0</v>
      </c>
      <c r="H79" s="52">
        <f>H50*Hoja1!H16</f>
        <v>0</v>
      </c>
      <c r="I79" s="52">
        <f>I50*Hoja1!I16</f>
        <v>0</v>
      </c>
      <c r="J79" s="52"/>
      <c r="K79" s="52">
        <f>K50*Hoja1!J16</f>
        <v>0</v>
      </c>
      <c r="L79" s="52">
        <f>L50*Hoja1!K16</f>
        <v>0</v>
      </c>
      <c r="M79" s="52">
        <f>M50*Hoja1!L16</f>
        <v>93.565905755204554</v>
      </c>
      <c r="N79" s="52">
        <f>N50*Hoja1!M16</f>
        <v>2.1753727583856769E-2</v>
      </c>
      <c r="O79" s="52">
        <f>O50*Hoja1!N16</f>
        <v>0</v>
      </c>
      <c r="P79" s="52">
        <f>P50*Hoja1!O16</f>
        <v>0</v>
      </c>
      <c r="Q79" s="52">
        <f>Q50*Hoja1!P16</f>
        <v>0</v>
      </c>
      <c r="R79" s="52">
        <f>R50*Hoja1!Q16</f>
        <v>5.8636881040228257</v>
      </c>
      <c r="S79" s="52">
        <f>S50*Hoja1!R16</f>
        <v>4.13309852622438</v>
      </c>
      <c r="T79" s="52">
        <f>T50*Hoja1!S16</f>
        <v>0</v>
      </c>
      <c r="U79" s="52">
        <f>U50*Hoja1!T16</f>
        <v>0</v>
      </c>
      <c r="V79" s="52">
        <f>V50*Hoja1!U16</f>
        <v>0</v>
      </c>
      <c r="W79" s="52">
        <f>W50*Hoja1!V16</f>
        <v>0</v>
      </c>
      <c r="X79" s="52">
        <f>X50*Hoja1!W16</f>
        <v>0</v>
      </c>
      <c r="Y79" s="52">
        <f>Y50*Hoja1!X16</f>
        <v>0</v>
      </c>
      <c r="Z79" s="52">
        <f>Z50*Hoja1!Y16</f>
        <v>0</v>
      </c>
      <c r="AA79" s="52">
        <f>AA50*Hoja1!Z16</f>
        <v>0</v>
      </c>
      <c r="AB79" s="52">
        <f>AB50*Hoja1!AA16</f>
        <v>0</v>
      </c>
    </row>
    <row r="80" spans="2:34" x14ac:dyDescent="0.35">
      <c r="B80" s="51" t="s">
        <v>67</v>
      </c>
      <c r="C80" s="52">
        <f>C51*Hoja1!C17</f>
        <v>0</v>
      </c>
      <c r="D80" s="52">
        <f>D51*Hoja1!D17</f>
        <v>0</v>
      </c>
      <c r="E80" s="52">
        <f>E51*Hoja1!E17</f>
        <v>0</v>
      </c>
      <c r="F80" s="52">
        <f>F51*Hoja1!F17</f>
        <v>0</v>
      </c>
      <c r="G80" s="52">
        <f>G51*Hoja1!G17</f>
        <v>0</v>
      </c>
      <c r="H80" s="52">
        <f>H51*Hoja1!H17</f>
        <v>0</v>
      </c>
      <c r="I80" s="52">
        <f>I51*Hoja1!I17</f>
        <v>0</v>
      </c>
      <c r="J80" s="52"/>
      <c r="K80" s="52">
        <f>K51*Hoja1!J17</f>
        <v>0</v>
      </c>
      <c r="L80" s="52">
        <f>L51*Hoja1!K17</f>
        <v>0</v>
      </c>
      <c r="M80" s="52">
        <f>M51*Hoja1!L17</f>
        <v>107.22544493553173</v>
      </c>
      <c r="N80" s="52">
        <f>N51*Hoja1!M17</f>
        <v>7.30370867923543</v>
      </c>
      <c r="O80" s="52">
        <f>O51*Hoja1!N17</f>
        <v>0</v>
      </c>
      <c r="P80" s="52">
        <f>P51*Hoja1!O17</f>
        <v>0</v>
      </c>
      <c r="Q80" s="52">
        <f>Q51*Hoja1!P17</f>
        <v>0</v>
      </c>
      <c r="R80" s="52">
        <f>R51*Hoja1!Q17</f>
        <v>0</v>
      </c>
      <c r="S80" s="52">
        <f>S51*Hoja1!R17</f>
        <v>6.4026436704891925</v>
      </c>
      <c r="T80" s="52">
        <f>T51*Hoja1!S17</f>
        <v>0</v>
      </c>
      <c r="U80" s="52">
        <f>U51*Hoja1!T17</f>
        <v>0</v>
      </c>
      <c r="V80" s="52">
        <f>V51*Hoja1!U17</f>
        <v>0</v>
      </c>
      <c r="W80" s="52">
        <f>W51*Hoja1!V17</f>
        <v>0</v>
      </c>
      <c r="X80" s="52">
        <f>X51*Hoja1!W17</f>
        <v>0</v>
      </c>
      <c r="Y80" s="52">
        <f>Y51*Hoja1!X17</f>
        <v>0</v>
      </c>
      <c r="Z80" s="52">
        <f>Z51*Hoja1!Y17</f>
        <v>0</v>
      </c>
      <c r="AA80" s="52">
        <f>AA51*Hoja1!Z17</f>
        <v>0</v>
      </c>
      <c r="AB80" s="52">
        <f>AB51*Hoja1!AA17</f>
        <v>0</v>
      </c>
    </row>
    <row r="81" spans="2:28" x14ac:dyDescent="0.35">
      <c r="B81" s="51" t="s">
        <v>68</v>
      </c>
      <c r="C81" s="52">
        <f>C52*Hoja1!C18</f>
        <v>0</v>
      </c>
      <c r="D81" s="52">
        <f>D52*Hoja1!D18</f>
        <v>0</v>
      </c>
      <c r="E81" s="52">
        <f>E52*Hoja1!E18</f>
        <v>0</v>
      </c>
      <c r="F81" s="52">
        <f>F52*Hoja1!F18</f>
        <v>0</v>
      </c>
      <c r="G81" s="52">
        <f>G52*Hoja1!G18</f>
        <v>0</v>
      </c>
      <c r="H81" s="52">
        <f>H52*Hoja1!H18</f>
        <v>0</v>
      </c>
      <c r="I81" s="52">
        <f>I52*Hoja1!I18</f>
        <v>0</v>
      </c>
      <c r="J81" s="52"/>
      <c r="K81" s="52">
        <f>K52*Hoja1!J18</f>
        <v>0</v>
      </c>
      <c r="L81" s="52">
        <f>L52*Hoja1!K18</f>
        <v>0</v>
      </c>
      <c r="M81" s="52">
        <f>M52*Hoja1!L18</f>
        <v>337.2868141325232</v>
      </c>
      <c r="N81" s="52">
        <f>N52*Hoja1!M18</f>
        <v>0.17236687455514302</v>
      </c>
      <c r="O81" s="52">
        <f>O52*Hoja1!N18</f>
        <v>0</v>
      </c>
      <c r="P81" s="52">
        <f>P52*Hoja1!O18</f>
        <v>0</v>
      </c>
      <c r="Q81" s="52">
        <f>Q52*Hoja1!P18</f>
        <v>0</v>
      </c>
      <c r="R81" s="52">
        <f>R52*Hoja1!Q18</f>
        <v>101.3085107283802</v>
      </c>
      <c r="S81" s="52">
        <f>S52*Hoja1!R18</f>
        <v>0.56771910456770902</v>
      </c>
      <c r="T81" s="52">
        <f>T52*Hoja1!S18</f>
        <v>0</v>
      </c>
      <c r="U81" s="52">
        <f>U52*Hoja1!T18</f>
        <v>0</v>
      </c>
      <c r="V81" s="52">
        <f>V52*Hoja1!U18</f>
        <v>0</v>
      </c>
      <c r="W81" s="52">
        <f>W52*Hoja1!V18</f>
        <v>0</v>
      </c>
      <c r="X81" s="52">
        <f>X52*Hoja1!W18</f>
        <v>0</v>
      </c>
      <c r="Y81" s="52">
        <f>Y52*Hoja1!X18</f>
        <v>0</v>
      </c>
      <c r="Z81" s="52">
        <f>Z52*Hoja1!Y18</f>
        <v>0</v>
      </c>
      <c r="AA81" s="52">
        <f>AA52*Hoja1!Z18</f>
        <v>0</v>
      </c>
      <c r="AB81" s="52">
        <f>AB52*Hoja1!AA18</f>
        <v>0</v>
      </c>
    </row>
    <row r="82" spans="2:28" x14ac:dyDescent="0.35">
      <c r="B82" s="51" t="s">
        <v>69</v>
      </c>
      <c r="C82" s="52">
        <f>C53*Hoja1!C19</f>
        <v>0</v>
      </c>
      <c r="D82" s="52">
        <f>D53*Hoja1!D19</f>
        <v>0</v>
      </c>
      <c r="E82" s="52">
        <f>E53*Hoja1!E19</f>
        <v>0</v>
      </c>
      <c r="F82" s="52">
        <f>F53*Hoja1!F19</f>
        <v>0</v>
      </c>
      <c r="G82" s="52">
        <f>G53*Hoja1!G19</f>
        <v>0</v>
      </c>
      <c r="H82" s="52">
        <f>H53*Hoja1!H19</f>
        <v>0</v>
      </c>
      <c r="I82" s="52">
        <f>I53*Hoja1!I19</f>
        <v>0</v>
      </c>
      <c r="J82" s="52"/>
      <c r="K82" s="52">
        <f>K53*Hoja1!J19</f>
        <v>0</v>
      </c>
      <c r="L82" s="52">
        <f>L53*Hoja1!K19</f>
        <v>0</v>
      </c>
      <c r="M82" s="52">
        <f>M53*Hoja1!L19</f>
        <v>812.82484976088097</v>
      </c>
      <c r="N82" s="52">
        <f>N53*Hoja1!M19</f>
        <v>29.44915672450222</v>
      </c>
      <c r="O82" s="52">
        <f>O53*Hoja1!N19</f>
        <v>2.5274570037081105E-2</v>
      </c>
      <c r="P82" s="52">
        <f>P53*Hoja1!O19</f>
        <v>0</v>
      </c>
      <c r="Q82" s="52">
        <f>Q53*Hoja1!P19</f>
        <v>0</v>
      </c>
      <c r="R82" s="52">
        <f>R53*Hoja1!Q19</f>
        <v>55.907474409173595</v>
      </c>
      <c r="S82" s="52">
        <f>S53*Hoja1!R19</f>
        <v>20.766618969156472</v>
      </c>
      <c r="T82" s="52">
        <f>T53*Hoja1!S19</f>
        <v>185.7346805740105</v>
      </c>
      <c r="U82" s="52">
        <f>U53*Hoja1!T19</f>
        <v>0</v>
      </c>
      <c r="V82" s="52">
        <f>V53*Hoja1!U19</f>
        <v>0</v>
      </c>
      <c r="W82" s="52">
        <f>W53*Hoja1!V19</f>
        <v>0</v>
      </c>
      <c r="X82" s="52">
        <f>X53*Hoja1!W19</f>
        <v>0</v>
      </c>
      <c r="Y82" s="52">
        <f>Y53*Hoja1!X19</f>
        <v>0</v>
      </c>
      <c r="Z82" s="52">
        <f>Z53*Hoja1!Y19</f>
        <v>0</v>
      </c>
      <c r="AA82" s="52">
        <f>AA53*Hoja1!Z19</f>
        <v>0</v>
      </c>
      <c r="AB82" s="52">
        <f>AB53*Hoja1!AA19</f>
        <v>0</v>
      </c>
    </row>
    <row r="83" spans="2:28" x14ac:dyDescent="0.35">
      <c r="B83" s="51" t="s">
        <v>70</v>
      </c>
      <c r="C83" s="52">
        <f>C54*Hoja1!C20</f>
        <v>0</v>
      </c>
      <c r="D83" s="52">
        <f>D54*Hoja1!D20</f>
        <v>0</v>
      </c>
      <c r="E83" s="52">
        <f>E54*Hoja1!E20</f>
        <v>0</v>
      </c>
      <c r="F83" s="52">
        <f>F54*Hoja1!F20</f>
        <v>0</v>
      </c>
      <c r="G83" s="52">
        <f>G54*Hoja1!G20</f>
        <v>0</v>
      </c>
      <c r="H83" s="52">
        <f>H54*Hoja1!H20</f>
        <v>0</v>
      </c>
      <c r="I83" s="52">
        <f>I54*Hoja1!I20</f>
        <v>0</v>
      </c>
      <c r="J83" s="52"/>
      <c r="K83" s="52">
        <f>K54*Hoja1!J20</f>
        <v>0</v>
      </c>
      <c r="L83" s="52">
        <f>L54*Hoja1!K20</f>
        <v>0</v>
      </c>
      <c r="M83" s="52">
        <f>M54*Hoja1!L20</f>
        <v>145.91193256812667</v>
      </c>
      <c r="N83" s="52">
        <f>N54*Hoja1!M20</f>
        <v>28.421652906887282</v>
      </c>
      <c r="O83" s="52">
        <f>O54*Hoja1!N20</f>
        <v>6.3444558396054465E-2</v>
      </c>
      <c r="P83" s="52">
        <f>P54*Hoja1!O20</f>
        <v>0</v>
      </c>
      <c r="Q83" s="52">
        <f>Q54*Hoja1!P20</f>
        <v>0</v>
      </c>
      <c r="R83" s="52">
        <f>R54*Hoja1!Q20</f>
        <v>19.125019043477721</v>
      </c>
      <c r="S83" s="52">
        <f>S54*Hoja1!R20</f>
        <v>0</v>
      </c>
      <c r="T83" s="52">
        <f>T54*Hoja1!S20</f>
        <v>0</v>
      </c>
      <c r="U83" s="52">
        <f>U54*Hoja1!T20</f>
        <v>0</v>
      </c>
      <c r="V83" s="52">
        <f>V54*Hoja1!U20</f>
        <v>0</v>
      </c>
      <c r="W83" s="52">
        <f>W54*Hoja1!V20</f>
        <v>0</v>
      </c>
      <c r="X83" s="52">
        <f>X54*Hoja1!W20</f>
        <v>0</v>
      </c>
      <c r="Y83" s="52">
        <f>Y54*Hoja1!X20</f>
        <v>0</v>
      </c>
      <c r="Z83" s="52">
        <f>Z54*Hoja1!Y20</f>
        <v>0</v>
      </c>
      <c r="AA83" s="52">
        <f>AA54*Hoja1!Z20</f>
        <v>0</v>
      </c>
      <c r="AB83" s="52">
        <f>AB54*Hoja1!AA20</f>
        <v>0</v>
      </c>
    </row>
    <row r="84" spans="2:28" x14ac:dyDescent="0.35">
      <c r="B84" s="51" t="s">
        <v>71</v>
      </c>
      <c r="C84" s="52">
        <f>C55*Hoja1!C21</f>
        <v>0</v>
      </c>
      <c r="D84" s="52">
        <f>D55*Hoja1!D21</f>
        <v>0</v>
      </c>
      <c r="E84" s="52">
        <f>E55*Hoja1!E21</f>
        <v>0</v>
      </c>
      <c r="F84" s="52">
        <f>F55*Hoja1!F21</f>
        <v>0</v>
      </c>
      <c r="G84" s="52">
        <f>G55*Hoja1!G21</f>
        <v>0</v>
      </c>
      <c r="H84" s="52">
        <f>H55*Hoja1!H21</f>
        <v>0</v>
      </c>
      <c r="I84" s="52">
        <f>I55*Hoja1!I21</f>
        <v>0</v>
      </c>
      <c r="J84" s="52"/>
      <c r="K84" s="52">
        <f>K55*Hoja1!J21</f>
        <v>0</v>
      </c>
      <c r="L84" s="52">
        <f>L55*Hoja1!K21</f>
        <v>0</v>
      </c>
      <c r="M84" s="52">
        <f>M55*Hoja1!L21</f>
        <v>654.82325156895354</v>
      </c>
      <c r="N84" s="52">
        <f>N55*Hoja1!M21</f>
        <v>35.247653896005708</v>
      </c>
      <c r="O84" s="52">
        <f>O55*Hoja1!N21</f>
        <v>0</v>
      </c>
      <c r="P84" s="52">
        <f>P55*Hoja1!O21</f>
        <v>0</v>
      </c>
      <c r="Q84" s="52">
        <f>Q55*Hoja1!P21</f>
        <v>0</v>
      </c>
      <c r="R84" s="52">
        <f>R55*Hoja1!Q21</f>
        <v>228.95878075217431</v>
      </c>
      <c r="S84" s="52">
        <f>S55*Hoja1!R21</f>
        <v>0.78880202509648045</v>
      </c>
      <c r="T84" s="52">
        <f>T55*Hoja1!S21</f>
        <v>0</v>
      </c>
      <c r="U84" s="52">
        <f>U55*Hoja1!T21</f>
        <v>0</v>
      </c>
      <c r="V84" s="52">
        <f>V55*Hoja1!U21</f>
        <v>0</v>
      </c>
      <c r="W84" s="52">
        <f>W55*Hoja1!V21</f>
        <v>0</v>
      </c>
      <c r="X84" s="52">
        <f>X55*Hoja1!W21</f>
        <v>0</v>
      </c>
      <c r="Y84" s="52">
        <f>Y55*Hoja1!X21</f>
        <v>0</v>
      </c>
      <c r="Z84" s="52">
        <f>Z55*Hoja1!Y21</f>
        <v>0</v>
      </c>
      <c r="AA84" s="52">
        <f>AA55*Hoja1!Z21</f>
        <v>0</v>
      </c>
      <c r="AB84" s="52">
        <f>AB55*Hoja1!AA21</f>
        <v>0</v>
      </c>
    </row>
    <row r="85" spans="2:28" x14ac:dyDescent="0.35">
      <c r="B85" s="56" t="s">
        <v>136</v>
      </c>
      <c r="C85" s="53">
        <f>SUM(C76:C84)</f>
        <v>0</v>
      </c>
      <c r="D85" s="53">
        <f t="shared" ref="D85:AB85" si="29">SUM(D76:D84)</f>
        <v>0</v>
      </c>
      <c r="E85" s="53">
        <f t="shared" si="29"/>
        <v>0</v>
      </c>
      <c r="F85" s="53">
        <f t="shared" si="29"/>
        <v>0</v>
      </c>
      <c r="G85" s="53">
        <f t="shared" si="29"/>
        <v>0</v>
      </c>
      <c r="H85" s="53">
        <f t="shared" si="29"/>
        <v>1435.0271614170201</v>
      </c>
      <c r="I85" s="53">
        <f t="shared" si="29"/>
        <v>0</v>
      </c>
      <c r="J85" s="53">
        <f t="shared" si="29"/>
        <v>0</v>
      </c>
      <c r="K85" s="53">
        <f t="shared" si="29"/>
        <v>8.6494872088104255</v>
      </c>
      <c r="L85" s="53">
        <f t="shared" si="29"/>
        <v>0</v>
      </c>
      <c r="M85" s="53">
        <f t="shared" si="29"/>
        <v>2937.7333909064719</v>
      </c>
      <c r="N85" s="53">
        <f t="shared" si="29"/>
        <v>171.70152222704118</v>
      </c>
      <c r="O85" s="53">
        <f t="shared" si="29"/>
        <v>1.1809235089917611</v>
      </c>
      <c r="P85" s="53">
        <f t="shared" si="29"/>
        <v>0</v>
      </c>
      <c r="Q85" s="53">
        <f t="shared" si="29"/>
        <v>0</v>
      </c>
      <c r="R85" s="53">
        <f t="shared" si="29"/>
        <v>534.02599430806288</v>
      </c>
      <c r="S85" s="53">
        <f t="shared" si="29"/>
        <v>47.85533894612302</v>
      </c>
      <c r="T85" s="53">
        <f t="shared" si="29"/>
        <v>185.7346805740105</v>
      </c>
      <c r="U85" s="53">
        <f t="shared" si="29"/>
        <v>0</v>
      </c>
      <c r="V85" s="53">
        <f t="shared" si="29"/>
        <v>0</v>
      </c>
      <c r="W85" s="53">
        <f t="shared" si="29"/>
        <v>0</v>
      </c>
      <c r="X85" s="53">
        <f t="shared" si="29"/>
        <v>0</v>
      </c>
      <c r="Y85" s="53">
        <f t="shared" ref="Y85:Z85" si="30">SUM(Y76:Y84)</f>
        <v>0</v>
      </c>
      <c r="Z85" s="53">
        <f t="shared" si="30"/>
        <v>0</v>
      </c>
      <c r="AA85" s="53">
        <f t="shared" si="29"/>
        <v>0</v>
      </c>
      <c r="AB85" s="53">
        <f t="shared" si="29"/>
        <v>0</v>
      </c>
    </row>
    <row r="86" spans="2:28" x14ac:dyDescent="0.35">
      <c r="B86" s="55" t="s">
        <v>135</v>
      </c>
      <c r="C86" s="53">
        <f>C57*Hoja1!C$23</f>
        <v>0</v>
      </c>
      <c r="D86" s="53">
        <f>D57*Hoja1!D$23</f>
        <v>0</v>
      </c>
      <c r="E86" s="53">
        <f>E57*Hoja1!E$23</f>
        <v>0</v>
      </c>
      <c r="F86" s="53">
        <f>F57*Hoja1!F$23</f>
        <v>0</v>
      </c>
      <c r="G86" s="53">
        <f>G57*Hoja1!G$23</f>
        <v>0</v>
      </c>
      <c r="H86" s="53">
        <f>H57*Hoja1!H$23</f>
        <v>0</v>
      </c>
      <c r="I86" s="53">
        <f>I57*Hoja1!I$23</f>
        <v>0</v>
      </c>
      <c r="J86" s="53">
        <f>J57*Hoja1!J$23</f>
        <v>0</v>
      </c>
      <c r="K86" s="53">
        <f>K57*Hoja1!J$23</f>
        <v>0</v>
      </c>
      <c r="L86" s="53">
        <f>L57*Hoja1!K23</f>
        <v>0</v>
      </c>
      <c r="M86" s="53">
        <f>M57*Hoja1!L$23</f>
        <v>0</v>
      </c>
      <c r="N86" s="53">
        <f>N57*Hoja1!M$23</f>
        <v>464.01843016864086</v>
      </c>
      <c r="O86" s="53">
        <f>O57*Hoja1!N$23</f>
        <v>1412.6800616126577</v>
      </c>
      <c r="P86" s="53">
        <f>P57*Hoja1!O$23</f>
        <v>0</v>
      </c>
      <c r="Q86" s="53">
        <f>Q57*Hoja1!P$23</f>
        <v>19.775669368459319</v>
      </c>
      <c r="R86" s="53">
        <f>R57*Hoja1!Q$23</f>
        <v>1046.8887753351817</v>
      </c>
      <c r="S86" s="53">
        <f>S57*Hoja1!R$23</f>
        <v>0</v>
      </c>
      <c r="T86" s="53">
        <f>T57*Hoja1!S$23</f>
        <v>0</v>
      </c>
      <c r="U86" s="53">
        <f>U57*Hoja1!T$23</f>
        <v>0</v>
      </c>
      <c r="V86" s="53">
        <f>V57*Hoja1!U$23</f>
        <v>0</v>
      </c>
      <c r="W86" s="53">
        <f>W57*Hoja1!V$23</f>
        <v>0</v>
      </c>
      <c r="X86" s="53">
        <f>X57*Hoja1!W$23</f>
        <v>0</v>
      </c>
      <c r="Y86" s="53">
        <f>Y57*Hoja1!X$23</f>
        <v>0</v>
      </c>
      <c r="Z86" s="53">
        <f>Z57*Hoja1!Y$23</f>
        <v>0</v>
      </c>
      <c r="AA86" s="53">
        <f>AA57*Hoja1!Z23</f>
        <v>0</v>
      </c>
      <c r="AB86" s="53">
        <f>AB57*Hoja1!AA23</f>
        <v>0</v>
      </c>
    </row>
    <row r="87" spans="2:28" x14ac:dyDescent="0.35">
      <c r="B87" s="51" t="s">
        <v>132</v>
      </c>
      <c r="C87" s="52">
        <f>C58*Hoja1!C$23</f>
        <v>0</v>
      </c>
      <c r="D87" s="52">
        <f>D58*Hoja1!D$23</f>
        <v>0</v>
      </c>
      <c r="E87" s="52">
        <f>E58*Hoja1!E$23</f>
        <v>0</v>
      </c>
      <c r="F87" s="52">
        <f>F58*Hoja1!F$23</f>
        <v>0</v>
      </c>
      <c r="G87" s="52">
        <f>G58*Hoja1!G$23</f>
        <v>0</v>
      </c>
      <c r="H87" s="52">
        <f>H58*Hoja1!H$23</f>
        <v>0</v>
      </c>
      <c r="I87" s="52">
        <f>I58*Hoja1!I$23</f>
        <v>0</v>
      </c>
      <c r="J87" s="52">
        <f>J58*Hoja1!J$23</f>
        <v>0</v>
      </c>
      <c r="K87" s="52">
        <f>K58*Hoja1!J$23</f>
        <v>0</v>
      </c>
      <c r="L87" s="52"/>
      <c r="M87" s="52">
        <f>M58*Hoja1!L$23</f>
        <v>0</v>
      </c>
      <c r="N87" s="52">
        <f>N58*Hoja1!M$23</f>
        <v>464.01843016864086</v>
      </c>
      <c r="O87" s="52">
        <f>O58*Hoja1!N$23</f>
        <v>1411.4452777371339</v>
      </c>
      <c r="P87" s="52">
        <f>P58*Hoja1!O$23</f>
        <v>0</v>
      </c>
      <c r="Q87" s="52">
        <f>Q58*Hoja1!P$23</f>
        <v>0</v>
      </c>
      <c r="R87" s="52">
        <f>R58*Hoja1!Q$23</f>
        <v>1046.8887753351817</v>
      </c>
      <c r="S87" s="52">
        <f>S58*Hoja1!R$23</f>
        <v>0</v>
      </c>
      <c r="T87" s="52">
        <f>T58*Hoja1!S$23</f>
        <v>0</v>
      </c>
      <c r="U87" s="52">
        <f>U58*Hoja1!T$23</f>
        <v>0</v>
      </c>
      <c r="V87" s="52">
        <f>V58*Hoja1!U$23</f>
        <v>0</v>
      </c>
      <c r="W87" s="52">
        <f>W58*Hoja1!V$23</f>
        <v>0</v>
      </c>
      <c r="X87" s="52">
        <f>X58*Hoja1!W$23</f>
        <v>0</v>
      </c>
      <c r="Y87" s="52">
        <f>Y58*Hoja1!X$23</f>
        <v>0</v>
      </c>
      <c r="Z87" s="52">
        <f>Z58*Hoja1!Y$23</f>
        <v>0</v>
      </c>
      <c r="AA87" s="52"/>
      <c r="AB87" s="52"/>
    </row>
    <row r="88" spans="2:28" x14ac:dyDescent="0.35">
      <c r="B88" s="51" t="s">
        <v>133</v>
      </c>
      <c r="C88" s="52">
        <f>C59*Hoja1!C$23</f>
        <v>0</v>
      </c>
      <c r="D88" s="52">
        <f>D59*Hoja1!D$23</f>
        <v>0</v>
      </c>
      <c r="E88" s="52">
        <f>E59*Hoja1!E$23</f>
        <v>0</v>
      </c>
      <c r="F88" s="52">
        <f>F59*Hoja1!F$23</f>
        <v>0</v>
      </c>
      <c r="G88" s="52">
        <f>G59*Hoja1!G$23</f>
        <v>0</v>
      </c>
      <c r="H88" s="52">
        <f>H59*Hoja1!H$23</f>
        <v>0</v>
      </c>
      <c r="I88" s="52">
        <f>I59*Hoja1!I$23</f>
        <v>0</v>
      </c>
      <c r="J88" s="52">
        <f>J59*Hoja1!J$23</f>
        <v>0</v>
      </c>
      <c r="K88" s="52">
        <f>K59*Hoja1!J$23</f>
        <v>0</v>
      </c>
      <c r="L88" s="52"/>
      <c r="M88" s="52">
        <f>M59*Hoja1!L$23</f>
        <v>0</v>
      </c>
      <c r="N88" s="52">
        <f>N59*Hoja1!M$23</f>
        <v>0</v>
      </c>
      <c r="O88" s="52">
        <f>O59*Hoja1!N$23</f>
        <v>1.2347838755236835</v>
      </c>
      <c r="P88" s="52">
        <f>P59*Hoja1!O$23</f>
        <v>0</v>
      </c>
      <c r="Q88" s="52">
        <f>Q59*Hoja1!P$23</f>
        <v>19.775669368459319</v>
      </c>
      <c r="R88" s="52">
        <f>R59*Hoja1!Q$23</f>
        <v>0</v>
      </c>
      <c r="S88" s="52">
        <f>S59*Hoja1!R$23</f>
        <v>0</v>
      </c>
      <c r="T88" s="52">
        <f>T59*Hoja1!S$23</f>
        <v>0</v>
      </c>
      <c r="U88" s="52">
        <f>U59*Hoja1!T$23</f>
        <v>0</v>
      </c>
      <c r="V88" s="52">
        <f>V59*Hoja1!U$23</f>
        <v>0</v>
      </c>
      <c r="W88" s="52">
        <f>W59*Hoja1!V$23</f>
        <v>0</v>
      </c>
      <c r="X88" s="52">
        <f>X59*Hoja1!W$23</f>
        <v>0</v>
      </c>
      <c r="Y88" s="52">
        <f>Y59*Hoja1!X$23</f>
        <v>0</v>
      </c>
      <c r="Z88" s="52">
        <f>Z59*Hoja1!Y$23</f>
        <v>0</v>
      </c>
      <c r="AA88" s="52"/>
      <c r="AB88" s="52"/>
    </row>
    <row r="89" spans="2:28" x14ac:dyDescent="0.35">
      <c r="B89" s="51" t="s">
        <v>134</v>
      </c>
      <c r="C89" s="52">
        <f>C60*Hoja1!C$23</f>
        <v>0</v>
      </c>
      <c r="D89" s="52">
        <f>D60*Hoja1!D$23</f>
        <v>0</v>
      </c>
      <c r="E89" s="52">
        <f>E60*Hoja1!E$23</f>
        <v>0</v>
      </c>
      <c r="F89" s="52">
        <f>F60*Hoja1!F$23</f>
        <v>0</v>
      </c>
      <c r="G89" s="52">
        <f>G60*Hoja1!G$23</f>
        <v>0</v>
      </c>
      <c r="H89" s="52">
        <f>H60*Hoja1!H$23</f>
        <v>0</v>
      </c>
      <c r="I89" s="52">
        <f>I60*Hoja1!I$23</f>
        <v>0</v>
      </c>
      <c r="J89" s="52">
        <f>J60*Hoja1!J$23</f>
        <v>0</v>
      </c>
      <c r="K89" s="52">
        <f>K60*Hoja1!J$23</f>
        <v>0</v>
      </c>
      <c r="L89" s="52"/>
      <c r="M89" s="52">
        <f>M60*Hoja1!L$23</f>
        <v>0</v>
      </c>
      <c r="N89" s="52">
        <f>N60*Hoja1!M$23</f>
        <v>0</v>
      </c>
      <c r="O89" s="52">
        <f>O60*Hoja1!N$23</f>
        <v>0</v>
      </c>
      <c r="P89" s="52">
        <f>P60*Hoja1!O$23</f>
        <v>0</v>
      </c>
      <c r="Q89" s="52">
        <f>Q60*Hoja1!P$23</f>
        <v>0</v>
      </c>
      <c r="R89" s="52">
        <f>R60*Hoja1!Q$23</f>
        <v>0</v>
      </c>
      <c r="S89" s="52">
        <f>S60*Hoja1!R$23</f>
        <v>0</v>
      </c>
      <c r="T89" s="52">
        <f>T60*Hoja1!S$23</f>
        <v>0</v>
      </c>
      <c r="U89" s="52">
        <f>U60*Hoja1!T$23</f>
        <v>0</v>
      </c>
      <c r="V89" s="52">
        <f>V60*Hoja1!U$23</f>
        <v>0</v>
      </c>
      <c r="W89" s="52">
        <f>W60*Hoja1!V$23</f>
        <v>0</v>
      </c>
      <c r="X89" s="52">
        <f>X60*Hoja1!W$23</f>
        <v>0</v>
      </c>
      <c r="Y89" s="52">
        <f>Y60*Hoja1!X$23</f>
        <v>0</v>
      </c>
      <c r="Z89" s="52">
        <f>Z60*Hoja1!Y$23</f>
        <v>0</v>
      </c>
      <c r="AA89" s="52"/>
      <c r="AB89" s="52"/>
    </row>
    <row r="90" spans="2:28" x14ac:dyDescent="0.35">
      <c r="B90" s="55" t="s">
        <v>139</v>
      </c>
      <c r="C90" s="52">
        <f>C61*Hoja1!C24</f>
        <v>0</v>
      </c>
      <c r="D90" s="52">
        <f>D61*Hoja1!D24</f>
        <v>0</v>
      </c>
      <c r="E90" s="52">
        <f>E61*Hoja1!E24</f>
        <v>0</v>
      </c>
      <c r="F90" s="52">
        <f>F61*Hoja1!F24</f>
        <v>0</v>
      </c>
      <c r="G90" s="52">
        <f>G61*Hoja1!G24</f>
        <v>0</v>
      </c>
      <c r="H90" s="52">
        <f>H61*Hoja1!H24</f>
        <v>0</v>
      </c>
      <c r="I90" s="52">
        <f>I61*Hoja1!I24</f>
        <v>0</v>
      </c>
      <c r="J90" s="52"/>
      <c r="K90" s="52">
        <f>K61*Hoja1!J24</f>
        <v>0</v>
      </c>
      <c r="L90" s="52">
        <f>L61*Hoja1!K24</f>
        <v>0</v>
      </c>
      <c r="M90" s="52">
        <f>M61*Hoja1!L24</f>
        <v>917.67084625344694</v>
      </c>
      <c r="N90" s="52">
        <f>N61*Hoja1!M24</f>
        <v>0</v>
      </c>
      <c r="O90" s="52">
        <f>O61*Hoja1!N24</f>
        <v>0</v>
      </c>
      <c r="P90" s="52">
        <f>P61*Hoja1!O24</f>
        <v>0</v>
      </c>
      <c r="Q90" s="52">
        <f>Q61*Hoja1!P24</f>
        <v>0</v>
      </c>
      <c r="R90" s="52">
        <f>R61*Hoja1!Q24</f>
        <v>89.552736751653455</v>
      </c>
      <c r="S90" s="52">
        <f>S61*Hoja1!R24</f>
        <v>0</v>
      </c>
      <c r="T90" s="52">
        <f>T61*Hoja1!S24</f>
        <v>0</v>
      </c>
      <c r="U90" s="52">
        <f>U61*Hoja1!T24</f>
        <v>0</v>
      </c>
      <c r="V90" s="52">
        <f>V61*Hoja1!U24</f>
        <v>0</v>
      </c>
      <c r="W90" s="52">
        <f>W61*Hoja1!V24</f>
        <v>0</v>
      </c>
      <c r="X90" s="52">
        <f>X61*Hoja1!W24</f>
        <v>0</v>
      </c>
      <c r="Y90" s="52">
        <f>Y61*Hoja1!X24</f>
        <v>0</v>
      </c>
      <c r="Z90" s="52">
        <f>Z61*Hoja1!Y24</f>
        <v>0</v>
      </c>
      <c r="AA90" s="52">
        <f>AA61*Hoja1!Z24</f>
        <v>0</v>
      </c>
      <c r="AB90" s="52">
        <f>AB61*Hoja1!AA24</f>
        <v>0</v>
      </c>
    </row>
    <row r="91" spans="2:28" x14ac:dyDescent="0.35">
      <c r="B91" s="55" t="s">
        <v>140</v>
      </c>
      <c r="C91" s="52">
        <f>C62*Hoja1!C25</f>
        <v>0</v>
      </c>
      <c r="D91" s="52">
        <f>D62*Hoja1!D25</f>
        <v>0</v>
      </c>
      <c r="E91" s="52">
        <f>E62*Hoja1!E25</f>
        <v>0</v>
      </c>
      <c r="F91" s="52">
        <f>F62*Hoja1!F25</f>
        <v>0</v>
      </c>
      <c r="G91" s="52">
        <f>G62*Hoja1!G25</f>
        <v>0</v>
      </c>
      <c r="H91" s="52">
        <f>H62*Hoja1!H25</f>
        <v>0</v>
      </c>
      <c r="I91" s="52">
        <f>I62*Hoja1!I25</f>
        <v>0</v>
      </c>
      <c r="J91" s="52"/>
      <c r="K91" s="52">
        <f>K62*Hoja1!J25</f>
        <v>0</v>
      </c>
      <c r="L91" s="52">
        <f>L62*Hoja1!K25</f>
        <v>0</v>
      </c>
      <c r="M91" s="52">
        <f>M62*Hoja1!L25</f>
        <v>0</v>
      </c>
      <c r="N91" s="52">
        <f>N62*Hoja1!M25</f>
        <v>62.422197218940219</v>
      </c>
      <c r="O91" s="52">
        <f>O62*Hoja1!N25</f>
        <v>26.825386734511984</v>
      </c>
      <c r="P91" s="52">
        <f>P62*Hoja1!O25</f>
        <v>0</v>
      </c>
      <c r="Q91" s="52">
        <f>Q62*Hoja1!P25</f>
        <v>0</v>
      </c>
      <c r="R91" s="52">
        <f>R62*Hoja1!Q25</f>
        <v>0</v>
      </c>
      <c r="S91" s="52">
        <f>S62*Hoja1!R25</f>
        <v>0</v>
      </c>
      <c r="T91" s="52">
        <f>T62*Hoja1!S25</f>
        <v>0</v>
      </c>
      <c r="U91" s="52">
        <f>U62*Hoja1!T25</f>
        <v>0</v>
      </c>
      <c r="V91" s="52">
        <f>V62*Hoja1!U25</f>
        <v>0</v>
      </c>
      <c r="W91" s="52">
        <f>W62*Hoja1!V25</f>
        <v>0</v>
      </c>
      <c r="X91" s="52">
        <f>X62*Hoja1!W25</f>
        <v>0</v>
      </c>
      <c r="Y91" s="52">
        <f>Y62*Hoja1!X25</f>
        <v>0</v>
      </c>
      <c r="Z91" s="52">
        <f>Z62*Hoja1!Y25</f>
        <v>0</v>
      </c>
      <c r="AA91" s="52">
        <f>AA62*Hoja1!Z25</f>
        <v>0</v>
      </c>
      <c r="AB91" s="52">
        <f>AB62*Hoja1!AA25</f>
        <v>0</v>
      </c>
    </row>
    <row r="92" spans="2:28" x14ac:dyDescent="0.35">
      <c r="B92" s="59" t="s">
        <v>75</v>
      </c>
      <c r="C92" s="81">
        <f>+IFERROR(C71+C75+C85+C86+C90+C91, " ")</f>
        <v>0</v>
      </c>
      <c r="D92" s="81">
        <f t="shared" ref="D92:AB92" si="31">+IFERROR(D71+D75+D85+D86+D90+D91, " ")</f>
        <v>0</v>
      </c>
      <c r="E92" s="81">
        <f t="shared" si="31"/>
        <v>0</v>
      </c>
      <c r="F92" s="81">
        <f t="shared" si="31"/>
        <v>0</v>
      </c>
      <c r="G92" s="81">
        <f t="shared" si="31"/>
        <v>131.9919169063462</v>
      </c>
      <c r="H92" s="81">
        <f t="shared" si="31"/>
        <v>1435.0271614170201</v>
      </c>
      <c r="I92" s="81">
        <f t="shared" si="31"/>
        <v>13.536223870468948</v>
      </c>
      <c r="J92" s="81">
        <f t="shared" si="31"/>
        <v>0</v>
      </c>
      <c r="K92" s="81">
        <f t="shared" si="31"/>
        <v>10.247017122664472</v>
      </c>
      <c r="L92" s="81">
        <f t="shared" si="31"/>
        <v>0</v>
      </c>
      <c r="M92" s="81">
        <f t="shared" si="31"/>
        <v>6629.3931923500086</v>
      </c>
      <c r="N92" s="81">
        <f t="shared" si="31"/>
        <v>2372.2723347109199</v>
      </c>
      <c r="O92" s="81">
        <f t="shared" si="31"/>
        <v>1440.7031260171598</v>
      </c>
      <c r="P92" s="81">
        <f t="shared" si="31"/>
        <v>0.97498148646247973</v>
      </c>
      <c r="Q92" s="81">
        <f t="shared" si="31"/>
        <v>19.775669368459319</v>
      </c>
      <c r="R92" s="81">
        <f t="shared" si="31"/>
        <v>1786.0502031685905</v>
      </c>
      <c r="S92" s="81">
        <f t="shared" si="31"/>
        <v>47.85533894612302</v>
      </c>
      <c r="T92" s="81">
        <f t="shared" si="31"/>
        <v>185.7346805740105</v>
      </c>
      <c r="U92" s="81">
        <f t="shared" si="31"/>
        <v>15.84370114190691</v>
      </c>
      <c r="V92" s="81">
        <f t="shared" si="31"/>
        <v>0</v>
      </c>
      <c r="W92" s="81">
        <f t="shared" si="31"/>
        <v>0</v>
      </c>
      <c r="X92" s="81">
        <f t="shared" si="31"/>
        <v>0</v>
      </c>
      <c r="Y92" s="81">
        <f t="shared" ref="Y92:Z92" si="32">+IFERROR(Y71+Y75+Y85+Y86+Y90+Y91, " ")</f>
        <v>0</v>
      </c>
      <c r="Z92" s="81">
        <f t="shared" si="32"/>
        <v>0</v>
      </c>
      <c r="AA92" s="81">
        <f t="shared" si="31"/>
        <v>0</v>
      </c>
      <c r="AB92" s="81">
        <f t="shared" si="31"/>
        <v>0</v>
      </c>
    </row>
    <row r="93" spans="2:28" x14ac:dyDescent="0.35">
      <c r="B93" s="78" t="s">
        <v>76</v>
      </c>
      <c r="C93" s="52">
        <f>C64*Hoja1!C27</f>
        <v>0</v>
      </c>
      <c r="D93" s="81" t="str">
        <f t="shared" ref="D93" si="33">IFERROR(D92/D63, " ")</f>
        <v xml:space="preserve"> </v>
      </c>
      <c r="E93" s="81">
        <f t="shared" ref="E93" si="34">IFERROR(E92/E63, " ")</f>
        <v>0</v>
      </c>
      <c r="F93" s="81" t="str">
        <f t="shared" ref="F93" si="35">IFERROR(F92/F63, " ")</f>
        <v xml:space="preserve"> </v>
      </c>
      <c r="G93" s="81">
        <f t="shared" ref="G93" si="36">IFERROR(G92/G63, " ")</f>
        <v>0.11233928547870546</v>
      </c>
      <c r="H93" s="81">
        <f t="shared" ref="H93" si="37">IFERROR(H92/H63, " ")</f>
        <v>0.65</v>
      </c>
      <c r="I93" s="81">
        <f t="shared" ref="I93" si="38">IFERROR(I92/I63, " ")</f>
        <v>0.22645337945203955</v>
      </c>
      <c r="J93" s="81" t="str">
        <f t="shared" ref="J93" si="39">IFERROR(J92/J63, " ")</f>
        <v xml:space="preserve"> </v>
      </c>
      <c r="K93" s="81">
        <f t="shared" ref="K93" si="40">IFERROR(K92/K63, " ")</f>
        <v>0.25184297503465819</v>
      </c>
      <c r="L93" s="81" t="str">
        <f t="shared" ref="L93" si="41">IFERROR(L92/L63, " ")</f>
        <v xml:space="preserve"> </v>
      </c>
      <c r="M93" s="81">
        <f t="shared" ref="M93" si="42">IFERROR(M92/M63, " ")</f>
        <v>0.65409253737266837</v>
      </c>
      <c r="N93" s="81">
        <f t="shared" ref="N93" si="43">IFERROR(N92/N63, " ")</f>
        <v>0.35189530329488738</v>
      </c>
      <c r="O93" s="81">
        <f t="shared" ref="O93" si="44">IFERROR(O92/O63, " ")</f>
        <v>0.1799994210183648</v>
      </c>
      <c r="P93" s="81">
        <f t="shared" ref="P93" si="45">IFERROR(P92/P63, " ")</f>
        <v>1.4014455684200677E-2</v>
      </c>
      <c r="Q93" s="81">
        <f t="shared" ref="Q93" si="46">IFERROR(Q92/Q63, " ")</f>
        <v>0.18</v>
      </c>
      <c r="R93" s="81">
        <f t="shared" ref="R93" si="47">IFERROR(R92/R63, " ")</f>
        <v>0.30757524392979912</v>
      </c>
      <c r="S93" s="81">
        <f t="shared" ref="S93" si="48">IFERROR(S92/S63, " ")</f>
        <v>0.63</v>
      </c>
      <c r="T93" s="81">
        <f t="shared" ref="T93" si="49">IFERROR(T92/T63, " ")</f>
        <v>0.65</v>
      </c>
      <c r="U93" s="81">
        <f t="shared" ref="U93" si="50">IFERROR(U92/U63, " ")</f>
        <v>0.19755602381684287</v>
      </c>
      <c r="V93" s="81" t="str">
        <f t="shared" ref="V93" si="51">IFERROR(V92/V63, " ")</f>
        <v xml:space="preserve"> </v>
      </c>
      <c r="W93" s="81" t="str">
        <f t="shared" ref="W93" si="52">IFERROR(W92/W63, " ")</f>
        <v xml:space="preserve"> </v>
      </c>
      <c r="X93" s="81" t="str">
        <f t="shared" ref="X93" si="53">IFERROR(X92/X63, " ")</f>
        <v xml:space="preserve"> </v>
      </c>
      <c r="Y93" s="81" t="str">
        <f t="shared" ref="Y93:Z93" si="54">IFERROR(Y92/Y63, " ")</f>
        <v xml:space="preserve"> </v>
      </c>
      <c r="Z93" s="81" t="str">
        <f t="shared" si="54"/>
        <v xml:space="preserve"> </v>
      </c>
      <c r="AA93" s="81" t="str">
        <f t="shared" ref="AA93" si="55">IFERROR(AA92/AA63, " ")</f>
        <v xml:space="preserve"> </v>
      </c>
      <c r="AB93" s="81" t="str">
        <f t="shared" ref="AB93" si="56">IFERROR(AB92/AB63, " ")</f>
        <v xml:space="preserve"> </v>
      </c>
    </row>
    <row r="95" spans="2:28" ht="18" x14ac:dyDescent="0.35">
      <c r="B95" s="123" t="s">
        <v>143</v>
      </c>
    </row>
    <row r="96" spans="2:28" x14ac:dyDescent="0.35">
      <c r="B96" s="69" t="s">
        <v>130</v>
      </c>
    </row>
    <row r="100" spans="3:28" x14ac:dyDescent="0.35">
      <c r="C100" s="68">
        <f>+C32-C63</f>
        <v>0</v>
      </c>
      <c r="D100" s="68">
        <f t="shared" ref="D100:AB100" si="57">+D32-D63</f>
        <v>0</v>
      </c>
      <c r="E100" s="68">
        <f t="shared" si="57"/>
        <v>0</v>
      </c>
      <c r="F100" s="68">
        <f t="shared" si="57"/>
        <v>0</v>
      </c>
      <c r="G100" s="68">
        <f t="shared" si="57"/>
        <v>0</v>
      </c>
      <c r="H100" s="68">
        <f t="shared" si="57"/>
        <v>0</v>
      </c>
      <c r="I100" s="68">
        <f t="shared" si="57"/>
        <v>0</v>
      </c>
      <c r="J100" s="68">
        <f t="shared" si="57"/>
        <v>0</v>
      </c>
      <c r="K100" s="68">
        <f t="shared" si="57"/>
        <v>0</v>
      </c>
      <c r="L100" s="68">
        <f t="shared" si="57"/>
        <v>0</v>
      </c>
      <c r="M100" s="68">
        <f t="shared" si="57"/>
        <v>0</v>
      </c>
      <c r="N100" s="68">
        <f t="shared" si="57"/>
        <v>0</v>
      </c>
      <c r="O100" s="68">
        <f t="shared" si="57"/>
        <v>0</v>
      </c>
      <c r="P100" s="68">
        <f t="shared" si="57"/>
        <v>0</v>
      </c>
      <c r="Q100" s="68">
        <f t="shared" si="57"/>
        <v>0</v>
      </c>
      <c r="R100" s="68">
        <f t="shared" si="57"/>
        <v>0</v>
      </c>
      <c r="S100" s="68">
        <f t="shared" si="57"/>
        <v>0</v>
      </c>
      <c r="T100" s="68">
        <f t="shared" si="57"/>
        <v>0</v>
      </c>
      <c r="U100" s="68">
        <f t="shared" si="57"/>
        <v>0</v>
      </c>
      <c r="V100" s="68">
        <f t="shared" si="57"/>
        <v>0</v>
      </c>
      <c r="W100" s="68">
        <f t="shared" si="57"/>
        <v>0</v>
      </c>
      <c r="X100" s="68">
        <f t="shared" si="57"/>
        <v>0</v>
      </c>
      <c r="Y100" s="68"/>
      <c r="Z100" s="68"/>
      <c r="AA100" s="68">
        <f t="shared" si="57"/>
        <v>0</v>
      </c>
      <c r="AB100" s="68">
        <f t="shared" si="57"/>
        <v>0</v>
      </c>
    </row>
  </sheetData>
  <mergeCells count="6">
    <mergeCell ref="C1:L1"/>
    <mergeCell ref="M1:AA1"/>
    <mergeCell ref="D37:L37"/>
    <mergeCell ref="M37:AA37"/>
    <mergeCell ref="D66:L66"/>
    <mergeCell ref="M66:AA66"/>
  </mergeCells>
  <printOptions horizontalCentered="1" verticalCentered="1"/>
  <pageMargins left="0.39370078740157483" right="0.39370078740157483" top="0.74803149606299213" bottom="0.74803149606299213" header="0.31496062992125984" footer="0.31496062992125984"/>
  <pageSetup paperSize="9" scale="32" orientation="landscape" horizontalDpi="200" verticalDpi="200" r:id="rId1"/>
  <ignoredErrors>
    <ignoredError sqref="M42 I16:I27 I13:I14 K13:K14 K17:K26 I30:I34 K29:K34 M56 M6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VERSIONES</vt:lpstr>
      <vt:lpstr>FACTORES</vt:lpstr>
      <vt:lpstr>1998</vt:lpstr>
      <vt:lpstr>1999</vt:lpstr>
      <vt:lpstr>2000</vt:lpstr>
      <vt:lpstr>2001</vt:lpstr>
      <vt:lpstr>2002</vt:lpstr>
      <vt:lpstr>2003</vt:lpstr>
      <vt:lpstr>2004</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flandestoy</dc:creator>
  <cp:lastModifiedBy>FLADY CORDERO</cp:lastModifiedBy>
  <cp:lastPrinted>2013-10-03T16:43:51Z</cp:lastPrinted>
  <dcterms:created xsi:type="dcterms:W3CDTF">2013-09-11T18:35:13Z</dcterms:created>
  <dcterms:modified xsi:type="dcterms:W3CDTF">2019-05-21T19:49:30Z</dcterms:modified>
</cp:coreProperties>
</file>